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ARCHIVIO_GENERALE\13 Anticorruzione e trasparenza e PIAO\PIAO\2026\"/>
    </mc:Choice>
  </mc:AlternateContent>
  <xr:revisionPtr revIDLastSave="0" documentId="13_ncr:1_{1F4461D7-9B8E-4655-9B2B-CA0F808F3823}" xr6:coauthVersionLast="47" xr6:coauthVersionMax="47" xr10:uidLastSave="{00000000-0000-0000-0000-000000000000}"/>
  <bookViews>
    <workbookView xWindow="-120" yWindow="-120" windowWidth="29040" windowHeight="15840" tabRatio="723" xr2:uid="{00000000-000D-0000-FFFF-FFFF00000000}"/>
  </bookViews>
  <sheets>
    <sheet name="Misure" sheetId="13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9)" sheetId="10" r:id="rId10"/>
    <sheet name="Pr.(10)" sheetId="11" r:id="rId11"/>
    <sheet name="Pr.(11)" sheetId="12" r:id="rId12"/>
    <sheet name="Pr.(12)" sheetId="14" r:id="rId13"/>
    <sheet name="Pr.(13)" sheetId="15" r:id="rId14"/>
    <sheet name="Pr.(14)" sheetId="16" r:id="rId15"/>
    <sheet name="Pr.(15)" sheetId="17" r:id="rId16"/>
    <sheet name="Pr.(16)" sheetId="18" r:id="rId17"/>
    <sheet name="Pr.(17)" sheetId="19" r:id="rId18"/>
    <sheet name="Pr.(18)" sheetId="20" r:id="rId19"/>
    <sheet name="Pr.(19)" sheetId="21" r:id="rId20"/>
    <sheet name="Pr.(20)" sheetId="22" r:id="rId21"/>
    <sheet name="Pr.(21)" sheetId="23" r:id="rId22"/>
    <sheet name="Pr.(22)" sheetId="24" r:id="rId23"/>
    <sheet name="Pr.(23)" sheetId="25" r:id="rId24"/>
    <sheet name="Pr.(24)" sheetId="26" r:id="rId25"/>
    <sheet name="Pr.(25)" sheetId="27" r:id="rId26"/>
    <sheet name="Pr.(26)" sheetId="28" r:id="rId27"/>
    <sheet name="Pr.(27)" sheetId="29" r:id="rId28"/>
    <sheet name="Pr.(28)" sheetId="30" r:id="rId29"/>
  </sheets>
  <definedNames>
    <definedName name="_xlnm.Print_Area" localSheetId="0">Misure!$A$1:$I$31</definedName>
    <definedName name="_xlnm.Print_Area" localSheetId="1">'Pr.(1)'!$A$1:$G$41</definedName>
    <definedName name="_xlnm.Print_Area" localSheetId="10">'Pr.(10)'!$A$1:$G$41</definedName>
    <definedName name="_xlnm.Print_Area" localSheetId="11">'Pr.(11)'!$A$1:$G$41</definedName>
    <definedName name="_xlnm.Print_Area" localSheetId="12">'Pr.(12)'!$A$1:$G$41</definedName>
    <definedName name="_xlnm.Print_Area" localSheetId="13">'Pr.(13)'!$A$1:$G$41</definedName>
    <definedName name="_xlnm.Print_Area" localSheetId="14">'Pr.(14)'!$A$1:$G$41</definedName>
    <definedName name="_xlnm.Print_Area" localSheetId="15">'Pr.(15)'!$A$1:$G$41</definedName>
    <definedName name="_xlnm.Print_Area" localSheetId="16">'Pr.(16)'!$A$1:$G$41</definedName>
    <definedName name="_xlnm.Print_Area" localSheetId="17">'Pr.(17)'!$A$1:$G$41</definedName>
    <definedName name="_xlnm.Print_Area" localSheetId="18">'Pr.(18)'!$A$1:$G$41</definedName>
    <definedName name="_xlnm.Print_Area" localSheetId="19">'Pr.(19)'!$A$1:$G$41</definedName>
    <definedName name="_xlnm.Print_Area" localSheetId="2">'Pr.(2)'!$A$1:$G$41</definedName>
    <definedName name="_xlnm.Print_Area" localSheetId="20">'Pr.(20)'!$A$1:$G$41</definedName>
    <definedName name="_xlnm.Print_Area" localSheetId="21">'Pr.(21)'!$A$1:$G$41</definedName>
    <definedName name="_xlnm.Print_Area" localSheetId="22">'Pr.(22)'!$A$1:$G$41</definedName>
    <definedName name="_xlnm.Print_Area" localSheetId="23">'Pr.(23)'!$A$1:$G$41</definedName>
    <definedName name="_xlnm.Print_Area" localSheetId="24">'Pr.(24)'!$A$1:$G$41</definedName>
    <definedName name="_xlnm.Print_Area" localSheetId="25">'Pr.(25)'!$A$1:$G$41</definedName>
    <definedName name="_xlnm.Print_Area" localSheetId="26">'Pr.(26)'!$A$1:$G$41</definedName>
    <definedName name="_xlnm.Print_Area" localSheetId="27">'Pr.(27)'!$A$1:$G$41</definedName>
    <definedName name="_xlnm.Print_Area" localSheetId="28">'Pr.(28)'!$A$1:$G$41</definedName>
    <definedName name="_xlnm.Print_Area" localSheetId="3">'Pr.(3)'!$A$1:$G$41</definedName>
    <definedName name="_xlnm.Print_Area" localSheetId="4">'Pr.(4)'!$A$1:$G$41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Area" localSheetId="9">'Pr.(9)'!$A$1:$G$41</definedName>
    <definedName name="Excel_BuiltIn_Print_Area" localSheetId="1">'Pr.(1)'!$A$1:$G$41</definedName>
    <definedName name="Excel_BuiltIn_Print_Area" localSheetId="10">'Pr.(10)'!$A$1:$G$41</definedName>
    <definedName name="Excel_BuiltIn_Print_Area" localSheetId="11">'Pr.(11)'!$A$1:$G$41</definedName>
    <definedName name="Excel_BuiltIn_Print_Area" localSheetId="2">'Pr.(2)'!$A$1:$G$41</definedName>
    <definedName name="Excel_BuiltIn_Print_Area" localSheetId="3">'Pr.(3)'!$A$1:$G$41</definedName>
    <definedName name="Excel_BuiltIn_Print_Area" localSheetId="4">'Pr.(4)'!$A$1:$G$41</definedName>
    <definedName name="Excel_BuiltIn_Print_Area" localSheetId="5">'Pr.(5)'!$A$1:$G$41</definedName>
    <definedName name="Excel_BuiltIn_Print_Area" localSheetId="6">'Pr.(6)'!$A$1:$G$41</definedName>
    <definedName name="Excel_BuiltIn_Print_Area" localSheetId="7">'Pr.(7)'!$A$1:$G$41</definedName>
    <definedName name="Excel_BuiltIn_Print_Area" localSheetId="8">'Pr.(8)'!$A$1:$G$41</definedName>
    <definedName name="Excel_BuiltIn_Print_Area" localSheetId="9">'Pr.(9)'!$A$1:$G$41</definedName>
    <definedName name="_xlnm.Print_Titles" localSheetId="0">Misure!$2:$3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3" l="1"/>
  <c r="C13" i="13"/>
  <c r="C12" i="13"/>
  <c r="C11" i="13"/>
  <c r="C10" i="13"/>
  <c r="C9" i="13"/>
  <c r="C8" i="13"/>
  <c r="C7" i="13"/>
  <c r="C6" i="13"/>
  <c r="C5" i="13"/>
  <c r="C4" i="13"/>
  <c r="B14" i="13"/>
  <c r="B13" i="13"/>
  <c r="B12" i="13"/>
  <c r="B11" i="13"/>
  <c r="B10" i="13"/>
  <c r="B9" i="13"/>
  <c r="B8" i="13"/>
  <c r="B7" i="13"/>
  <c r="B6" i="13"/>
  <c r="B4" i="13"/>
  <c r="B5" i="13"/>
  <c r="B16" i="13"/>
  <c r="C15" i="13"/>
  <c r="B15" i="13"/>
  <c r="I58" i="30"/>
  <c r="C69" i="30" s="1"/>
  <c r="H58" i="30"/>
  <c r="G58" i="30"/>
  <c r="E67" i="30" s="1"/>
  <c r="I57" i="30"/>
  <c r="C64" i="30" s="1"/>
  <c r="H57" i="30"/>
  <c r="G57" i="30"/>
  <c r="E62" i="30" s="1"/>
  <c r="E36" i="30"/>
  <c r="D36" i="30"/>
  <c r="D40" i="30" s="1"/>
  <c r="C36" i="30"/>
  <c r="C40" i="30" s="1"/>
  <c r="H34" i="30"/>
  <c r="I34" i="30" s="1"/>
  <c r="H32" i="30"/>
  <c r="I32" i="30" s="1"/>
  <c r="H30" i="30"/>
  <c r="I30" i="30" s="1"/>
  <c r="H28" i="30"/>
  <c r="I28" i="30" s="1"/>
  <c r="E24" i="30"/>
  <c r="E39" i="30" s="1"/>
  <c r="D24" i="30"/>
  <c r="C24" i="30"/>
  <c r="C39" i="30" s="1"/>
  <c r="H22" i="30"/>
  <c r="I22" i="30" s="1"/>
  <c r="H20" i="30"/>
  <c r="I20" i="30"/>
  <c r="H18" i="30"/>
  <c r="I18" i="30" s="1"/>
  <c r="H16" i="30"/>
  <c r="I16" i="30"/>
  <c r="H14" i="30"/>
  <c r="I14" i="30"/>
  <c r="H12" i="30"/>
  <c r="I12" i="30"/>
  <c r="H10" i="30"/>
  <c r="I10" i="30" s="1"/>
  <c r="H8" i="30"/>
  <c r="I8" i="30"/>
  <c r="H6" i="30"/>
  <c r="I6" i="30" s="1"/>
  <c r="I58" i="29"/>
  <c r="C69" i="29"/>
  <c r="H58" i="29"/>
  <c r="G58" i="29"/>
  <c r="E67" i="29" s="1"/>
  <c r="I57" i="29"/>
  <c r="C64" i="29" s="1"/>
  <c r="H57" i="29"/>
  <c r="G57" i="29"/>
  <c r="E62" i="29"/>
  <c r="E36" i="29"/>
  <c r="E40" i="29" s="1"/>
  <c r="D36" i="29"/>
  <c r="D40" i="29" s="1"/>
  <c r="C36" i="29"/>
  <c r="H34" i="29"/>
  <c r="I34" i="29" s="1"/>
  <c r="H32" i="29"/>
  <c r="I32" i="29" s="1"/>
  <c r="H30" i="29"/>
  <c r="I30" i="29" s="1"/>
  <c r="H28" i="29"/>
  <c r="I28" i="29" s="1"/>
  <c r="E24" i="29"/>
  <c r="E39" i="29" s="1"/>
  <c r="D24" i="29"/>
  <c r="C24" i="29"/>
  <c r="C39" i="29"/>
  <c r="H22" i="29"/>
  <c r="I22" i="29" s="1"/>
  <c r="H20" i="29"/>
  <c r="I20" i="29"/>
  <c r="H18" i="29"/>
  <c r="I18" i="29"/>
  <c r="H16" i="29"/>
  <c r="I16" i="29"/>
  <c r="H14" i="29"/>
  <c r="I14" i="29" s="1"/>
  <c r="H12" i="29"/>
  <c r="I12" i="29"/>
  <c r="H10" i="29"/>
  <c r="I10" i="29" s="1"/>
  <c r="H8" i="29"/>
  <c r="I8" i="29" s="1"/>
  <c r="H6" i="29"/>
  <c r="I6" i="29"/>
  <c r="I58" i="28"/>
  <c r="C69" i="28" s="1"/>
  <c r="H58" i="28"/>
  <c r="G58" i="28"/>
  <c r="E67" i="28" s="1"/>
  <c r="I57" i="28"/>
  <c r="C64" i="28" s="1"/>
  <c r="H57" i="28"/>
  <c r="G57" i="28"/>
  <c r="E62" i="28" s="1"/>
  <c r="E36" i="28"/>
  <c r="E40" i="28" s="1"/>
  <c r="D36" i="28"/>
  <c r="D40" i="28"/>
  <c r="C36" i="28"/>
  <c r="C40" i="28" s="1"/>
  <c r="F40" i="28" s="1"/>
  <c r="G40" i="28" s="1"/>
  <c r="H34" i="28"/>
  <c r="I34" i="28" s="1"/>
  <c r="H32" i="28"/>
  <c r="I32" i="28" s="1"/>
  <c r="H30" i="28"/>
  <c r="I30" i="28" s="1"/>
  <c r="H28" i="28"/>
  <c r="I28" i="28" s="1"/>
  <c r="E24" i="28"/>
  <c r="E39" i="28" s="1"/>
  <c r="D24" i="28"/>
  <c r="D39" i="28" s="1"/>
  <c r="C24" i="28"/>
  <c r="H24" i="28" s="1"/>
  <c r="H22" i="28"/>
  <c r="I22" i="28"/>
  <c r="H20" i="28"/>
  <c r="I20" i="28" s="1"/>
  <c r="H18" i="28"/>
  <c r="I18" i="28"/>
  <c r="H16" i="28"/>
  <c r="I16" i="28" s="1"/>
  <c r="H14" i="28"/>
  <c r="I14" i="28" s="1"/>
  <c r="H12" i="28"/>
  <c r="I12" i="28"/>
  <c r="H10" i="28"/>
  <c r="I10" i="28"/>
  <c r="H8" i="28"/>
  <c r="I8" i="28" s="1"/>
  <c r="H6" i="28"/>
  <c r="I6" i="28" s="1"/>
  <c r="I58" i="27"/>
  <c r="C69" i="27" s="1"/>
  <c r="H58" i="27"/>
  <c r="G58" i="27"/>
  <c r="E67" i="27"/>
  <c r="I57" i="27"/>
  <c r="C64" i="27" s="1"/>
  <c r="H57" i="27"/>
  <c r="G57" i="27"/>
  <c r="E62" i="27" s="1"/>
  <c r="E36" i="27"/>
  <c r="E40" i="27"/>
  <c r="D36" i="27"/>
  <c r="D40" i="27"/>
  <c r="C36" i="27"/>
  <c r="C40" i="27" s="1"/>
  <c r="H34" i="27"/>
  <c r="I34" i="27" s="1"/>
  <c r="H32" i="27"/>
  <c r="I32" i="27" s="1"/>
  <c r="H30" i="27"/>
  <c r="I30" i="27"/>
  <c r="H28" i="27"/>
  <c r="I28" i="27" s="1"/>
  <c r="E24" i="27"/>
  <c r="D24" i="27"/>
  <c r="D39" i="27" s="1"/>
  <c r="C24" i="27"/>
  <c r="H22" i="27"/>
  <c r="I22" i="27" s="1"/>
  <c r="H20" i="27"/>
  <c r="I20" i="27" s="1"/>
  <c r="H18" i="27"/>
  <c r="I18" i="27" s="1"/>
  <c r="H16" i="27"/>
  <c r="I16" i="27" s="1"/>
  <c r="H14" i="27"/>
  <c r="I14" i="27" s="1"/>
  <c r="H12" i="27"/>
  <c r="I12" i="27"/>
  <c r="H10" i="27"/>
  <c r="I10" i="27" s="1"/>
  <c r="H8" i="27"/>
  <c r="I8" i="27" s="1"/>
  <c r="H6" i="27"/>
  <c r="I6" i="27" s="1"/>
  <c r="I58" i="26"/>
  <c r="C69" i="26" s="1"/>
  <c r="H58" i="26"/>
  <c r="G58" i="26"/>
  <c r="E67" i="26" s="1"/>
  <c r="I57" i="26"/>
  <c r="C64" i="26" s="1"/>
  <c r="H57" i="26"/>
  <c r="G57" i="26"/>
  <c r="E62" i="26" s="1"/>
  <c r="E36" i="26"/>
  <c r="E40" i="26" s="1"/>
  <c r="D36" i="26"/>
  <c r="D40" i="26" s="1"/>
  <c r="C36" i="26"/>
  <c r="H34" i="26"/>
  <c r="I34" i="26" s="1"/>
  <c r="H32" i="26"/>
  <c r="I32" i="26" s="1"/>
  <c r="H30" i="26"/>
  <c r="I30" i="26"/>
  <c r="H28" i="26"/>
  <c r="I28" i="26" s="1"/>
  <c r="E24" i="26"/>
  <c r="E39" i="26" s="1"/>
  <c r="D24" i="26"/>
  <c r="D39" i="26" s="1"/>
  <c r="C24" i="26"/>
  <c r="H22" i="26"/>
  <c r="I22" i="26" s="1"/>
  <c r="H20" i="26"/>
  <c r="I20" i="26" s="1"/>
  <c r="H18" i="26"/>
  <c r="I18" i="26" s="1"/>
  <c r="H16" i="26"/>
  <c r="I16" i="26" s="1"/>
  <c r="H14" i="26"/>
  <c r="I14" i="26" s="1"/>
  <c r="H12" i="26"/>
  <c r="I12" i="26"/>
  <c r="H10" i="26"/>
  <c r="I10" i="26" s="1"/>
  <c r="H8" i="26"/>
  <c r="I8" i="26" s="1"/>
  <c r="H6" i="26"/>
  <c r="I6" i="26" s="1"/>
  <c r="I58" i="25"/>
  <c r="C69" i="25" s="1"/>
  <c r="H58" i="25"/>
  <c r="G58" i="25"/>
  <c r="E67" i="25" s="1"/>
  <c r="I57" i="25"/>
  <c r="C64" i="25" s="1"/>
  <c r="H57" i="25"/>
  <c r="G57" i="25"/>
  <c r="E62" i="25" s="1"/>
  <c r="E36" i="25"/>
  <c r="E40" i="25" s="1"/>
  <c r="D36" i="25"/>
  <c r="D40" i="25" s="1"/>
  <c r="C36" i="25"/>
  <c r="C40" i="25" s="1"/>
  <c r="H34" i="25"/>
  <c r="I34" i="25" s="1"/>
  <c r="H32" i="25"/>
  <c r="I32" i="25" s="1"/>
  <c r="H30" i="25"/>
  <c r="I30" i="25" s="1"/>
  <c r="H28" i="25"/>
  <c r="I28" i="25" s="1"/>
  <c r="E24" i="25"/>
  <c r="E39" i="25" s="1"/>
  <c r="D24" i="25"/>
  <c r="D39" i="25" s="1"/>
  <c r="C24" i="25"/>
  <c r="C39" i="25" s="1"/>
  <c r="H22" i="25"/>
  <c r="I22" i="25" s="1"/>
  <c r="H20" i="25"/>
  <c r="I20" i="25" s="1"/>
  <c r="H18" i="25"/>
  <c r="I18" i="25" s="1"/>
  <c r="H16" i="25"/>
  <c r="I16" i="25" s="1"/>
  <c r="H14" i="25"/>
  <c r="I14" i="25" s="1"/>
  <c r="H12" i="25"/>
  <c r="I12" i="25" s="1"/>
  <c r="H10" i="25"/>
  <c r="I10" i="25" s="1"/>
  <c r="H8" i="25"/>
  <c r="I8" i="25" s="1"/>
  <c r="H6" i="25"/>
  <c r="I6" i="25" s="1"/>
  <c r="I58" i="24"/>
  <c r="C69" i="24" s="1"/>
  <c r="H58" i="24"/>
  <c r="G58" i="24"/>
  <c r="E67" i="24" s="1"/>
  <c r="I57" i="24"/>
  <c r="C64" i="24" s="1"/>
  <c r="H57" i="24"/>
  <c r="G57" i="24"/>
  <c r="E62" i="24" s="1"/>
  <c r="E36" i="24"/>
  <c r="E40" i="24" s="1"/>
  <c r="D36" i="24"/>
  <c r="D40" i="24" s="1"/>
  <c r="C36" i="24"/>
  <c r="C40" i="24" s="1"/>
  <c r="F40" i="24" s="1"/>
  <c r="G40" i="24" s="1"/>
  <c r="H34" i="24"/>
  <c r="I34" i="24" s="1"/>
  <c r="H32" i="24"/>
  <c r="I32" i="24"/>
  <c r="H30" i="24"/>
  <c r="I30" i="24" s="1"/>
  <c r="H28" i="24"/>
  <c r="I28" i="24" s="1"/>
  <c r="E24" i="24"/>
  <c r="E39" i="24" s="1"/>
  <c r="D24" i="24"/>
  <c r="D39" i="24" s="1"/>
  <c r="C24" i="24"/>
  <c r="C39" i="24" s="1"/>
  <c r="H22" i="24"/>
  <c r="I22" i="24" s="1"/>
  <c r="H20" i="24"/>
  <c r="I20" i="24" s="1"/>
  <c r="H18" i="24"/>
  <c r="I18" i="24" s="1"/>
  <c r="H16" i="24"/>
  <c r="I16" i="24" s="1"/>
  <c r="H14" i="24"/>
  <c r="I14" i="24" s="1"/>
  <c r="H12" i="24"/>
  <c r="I12" i="24" s="1"/>
  <c r="H10" i="24"/>
  <c r="I10" i="24" s="1"/>
  <c r="H8" i="24"/>
  <c r="I8" i="24" s="1"/>
  <c r="H6" i="24"/>
  <c r="I6" i="24" s="1"/>
  <c r="I58" i="23"/>
  <c r="C69" i="23" s="1"/>
  <c r="H58" i="23"/>
  <c r="G58" i="23"/>
  <c r="E67" i="23" s="1"/>
  <c r="I57" i="23"/>
  <c r="C64" i="23"/>
  <c r="H57" i="23"/>
  <c r="G57" i="23"/>
  <c r="E62" i="23" s="1"/>
  <c r="E36" i="23"/>
  <c r="E40" i="23" s="1"/>
  <c r="D36" i="23"/>
  <c r="D40" i="23" s="1"/>
  <c r="F40" i="23" s="1"/>
  <c r="G40" i="23" s="1"/>
  <c r="C36" i="23"/>
  <c r="C40" i="23" s="1"/>
  <c r="H34" i="23"/>
  <c r="I34" i="23" s="1"/>
  <c r="H32" i="23"/>
  <c r="I32" i="23" s="1"/>
  <c r="H30" i="23"/>
  <c r="I30" i="23" s="1"/>
  <c r="H28" i="23"/>
  <c r="I28" i="23" s="1"/>
  <c r="E24" i="23"/>
  <c r="E39" i="23" s="1"/>
  <c r="D24" i="23"/>
  <c r="D39" i="23" s="1"/>
  <c r="C24" i="23"/>
  <c r="C39" i="23" s="1"/>
  <c r="H22" i="23"/>
  <c r="I22" i="23" s="1"/>
  <c r="H20" i="23"/>
  <c r="I20" i="23" s="1"/>
  <c r="H18" i="23"/>
  <c r="I18" i="23" s="1"/>
  <c r="H16" i="23"/>
  <c r="I16" i="23" s="1"/>
  <c r="H14" i="23"/>
  <c r="I14" i="23" s="1"/>
  <c r="H12" i="23"/>
  <c r="I12" i="23" s="1"/>
  <c r="H10" i="23"/>
  <c r="I10" i="23" s="1"/>
  <c r="H8" i="23"/>
  <c r="I8" i="23" s="1"/>
  <c r="H6" i="23"/>
  <c r="I6" i="23" s="1"/>
  <c r="I58" i="22"/>
  <c r="C69" i="22" s="1"/>
  <c r="H58" i="22"/>
  <c r="G58" i="22"/>
  <c r="E67" i="22" s="1"/>
  <c r="I57" i="22"/>
  <c r="C64" i="22"/>
  <c r="H57" i="22"/>
  <c r="G57" i="22"/>
  <c r="E62" i="22" s="1"/>
  <c r="E36" i="22"/>
  <c r="E40" i="22" s="1"/>
  <c r="D36" i="22"/>
  <c r="D40" i="22" s="1"/>
  <c r="C36" i="22"/>
  <c r="C40" i="22" s="1"/>
  <c r="H34" i="22"/>
  <c r="I34" i="22"/>
  <c r="H32" i="22"/>
  <c r="I32" i="22" s="1"/>
  <c r="H30" i="22"/>
  <c r="I30" i="22" s="1"/>
  <c r="H28" i="22"/>
  <c r="I28" i="22" s="1"/>
  <c r="E24" i="22"/>
  <c r="E39" i="22" s="1"/>
  <c r="D24" i="22"/>
  <c r="D39" i="22" s="1"/>
  <c r="C24" i="22"/>
  <c r="C39" i="22" s="1"/>
  <c r="H22" i="22"/>
  <c r="I22" i="22" s="1"/>
  <c r="H20" i="22"/>
  <c r="I20" i="22"/>
  <c r="H18" i="22"/>
  <c r="I18" i="22" s="1"/>
  <c r="H16" i="22"/>
  <c r="I16" i="22" s="1"/>
  <c r="H14" i="22"/>
  <c r="I14" i="22" s="1"/>
  <c r="H12" i="22"/>
  <c r="I12" i="22" s="1"/>
  <c r="H10" i="22"/>
  <c r="I10" i="22" s="1"/>
  <c r="H8" i="22"/>
  <c r="I8" i="22" s="1"/>
  <c r="H6" i="22"/>
  <c r="I6" i="22" s="1"/>
  <c r="I58" i="21"/>
  <c r="C69" i="21" s="1"/>
  <c r="H58" i="21"/>
  <c r="G58" i="21"/>
  <c r="E67" i="21" s="1"/>
  <c r="I57" i="21"/>
  <c r="C64" i="21"/>
  <c r="H57" i="21"/>
  <c r="G57" i="21"/>
  <c r="E62" i="21" s="1"/>
  <c r="E36" i="21"/>
  <c r="E40" i="21" s="1"/>
  <c r="D36" i="21"/>
  <c r="D40" i="21" s="1"/>
  <c r="C36" i="21"/>
  <c r="C40" i="21" s="1"/>
  <c r="H34" i="21"/>
  <c r="I34" i="21" s="1"/>
  <c r="H32" i="21"/>
  <c r="I32" i="21" s="1"/>
  <c r="H30" i="21"/>
  <c r="I30" i="21" s="1"/>
  <c r="H28" i="21"/>
  <c r="I28" i="21" s="1"/>
  <c r="E24" i="21"/>
  <c r="E39" i="21" s="1"/>
  <c r="D24" i="21"/>
  <c r="D39" i="21" s="1"/>
  <c r="C24" i="21"/>
  <c r="C39" i="21" s="1"/>
  <c r="H22" i="21"/>
  <c r="I22" i="21" s="1"/>
  <c r="H20" i="21"/>
  <c r="I20" i="21"/>
  <c r="H18" i="21"/>
  <c r="I18" i="21" s="1"/>
  <c r="H16" i="21"/>
  <c r="I16" i="21" s="1"/>
  <c r="H14" i="21"/>
  <c r="I14" i="21" s="1"/>
  <c r="H12" i="21"/>
  <c r="I12" i="21" s="1"/>
  <c r="H10" i="21"/>
  <c r="I10" i="21" s="1"/>
  <c r="H8" i="21"/>
  <c r="I8" i="21" s="1"/>
  <c r="H6" i="21"/>
  <c r="I6" i="21" s="1"/>
  <c r="I58" i="20"/>
  <c r="C69" i="20"/>
  <c r="H58" i="20"/>
  <c r="G58" i="20"/>
  <c r="E67" i="20" s="1"/>
  <c r="I57" i="20"/>
  <c r="C64" i="20"/>
  <c r="H57" i="20"/>
  <c r="G57" i="20"/>
  <c r="E62" i="20" s="1"/>
  <c r="E36" i="20"/>
  <c r="E40" i="20" s="1"/>
  <c r="D36" i="20"/>
  <c r="D40" i="20" s="1"/>
  <c r="C36" i="20"/>
  <c r="C40" i="20" s="1"/>
  <c r="H34" i="20"/>
  <c r="I34" i="20" s="1"/>
  <c r="H32" i="20"/>
  <c r="I32" i="20" s="1"/>
  <c r="H30" i="20"/>
  <c r="I30" i="20" s="1"/>
  <c r="H28" i="20"/>
  <c r="I28" i="20" s="1"/>
  <c r="E24" i="20"/>
  <c r="E39" i="20" s="1"/>
  <c r="D24" i="20"/>
  <c r="D39" i="20" s="1"/>
  <c r="F39" i="20" s="1"/>
  <c r="G39" i="20" s="1"/>
  <c r="C24" i="20"/>
  <c r="C39" i="20" s="1"/>
  <c r="H22" i="20"/>
  <c r="I22" i="20" s="1"/>
  <c r="H20" i="20"/>
  <c r="I20" i="20" s="1"/>
  <c r="H18" i="20"/>
  <c r="I18" i="20" s="1"/>
  <c r="H16" i="20"/>
  <c r="I16" i="20" s="1"/>
  <c r="H14" i="20"/>
  <c r="I14" i="20" s="1"/>
  <c r="H12" i="20"/>
  <c r="I12" i="20" s="1"/>
  <c r="H10" i="20"/>
  <c r="I10" i="20" s="1"/>
  <c r="H8" i="20"/>
  <c r="I8" i="20" s="1"/>
  <c r="H6" i="20"/>
  <c r="I6" i="20" s="1"/>
  <c r="I58" i="19"/>
  <c r="C69" i="19"/>
  <c r="H58" i="19"/>
  <c r="G58" i="19"/>
  <c r="E67" i="19" s="1"/>
  <c r="I57" i="19"/>
  <c r="C64" i="19" s="1"/>
  <c r="H57" i="19"/>
  <c r="G57" i="19"/>
  <c r="E62" i="19" s="1"/>
  <c r="E36" i="19"/>
  <c r="E40" i="19"/>
  <c r="D36" i="19"/>
  <c r="D40" i="19" s="1"/>
  <c r="C36" i="19"/>
  <c r="C40" i="19" s="1"/>
  <c r="H34" i="19"/>
  <c r="I34" i="19" s="1"/>
  <c r="H32" i="19"/>
  <c r="I32" i="19" s="1"/>
  <c r="H30" i="19"/>
  <c r="I30" i="19" s="1"/>
  <c r="H28" i="19"/>
  <c r="I28" i="19" s="1"/>
  <c r="E24" i="19"/>
  <c r="E39" i="19" s="1"/>
  <c r="D24" i="19"/>
  <c r="D39" i="19" s="1"/>
  <c r="C24" i="19"/>
  <c r="C39" i="19" s="1"/>
  <c r="H22" i="19"/>
  <c r="I22" i="19" s="1"/>
  <c r="H20" i="19"/>
  <c r="I20" i="19" s="1"/>
  <c r="H18" i="19"/>
  <c r="I18" i="19" s="1"/>
  <c r="H16" i="19"/>
  <c r="I16" i="19" s="1"/>
  <c r="H14" i="19"/>
  <c r="I14" i="19" s="1"/>
  <c r="H12" i="19"/>
  <c r="I12" i="19" s="1"/>
  <c r="H10" i="19"/>
  <c r="I10" i="19" s="1"/>
  <c r="H8" i="19"/>
  <c r="I8" i="19"/>
  <c r="H6" i="19"/>
  <c r="I6" i="19" s="1"/>
  <c r="C64" i="18"/>
  <c r="E62" i="18"/>
  <c r="I58" i="18"/>
  <c r="C69" i="18" s="1"/>
  <c r="H58" i="18"/>
  <c r="G58" i="18"/>
  <c r="E67" i="18" s="1"/>
  <c r="I57" i="18"/>
  <c r="H57" i="18"/>
  <c r="G57" i="18"/>
  <c r="E36" i="18"/>
  <c r="E40" i="18" s="1"/>
  <c r="D36" i="18"/>
  <c r="C36" i="18"/>
  <c r="H34" i="18"/>
  <c r="I34" i="18" s="1"/>
  <c r="H32" i="18"/>
  <c r="I32" i="18" s="1"/>
  <c r="H30" i="18"/>
  <c r="I30" i="18" s="1"/>
  <c r="H28" i="18"/>
  <c r="I28" i="18" s="1"/>
  <c r="E24" i="18"/>
  <c r="E39" i="18" s="1"/>
  <c r="D24" i="18"/>
  <c r="D39" i="18" s="1"/>
  <c r="C24" i="18"/>
  <c r="H22" i="18"/>
  <c r="I22" i="18" s="1"/>
  <c r="H20" i="18"/>
  <c r="I20" i="18" s="1"/>
  <c r="H18" i="18"/>
  <c r="I18" i="18" s="1"/>
  <c r="H16" i="18"/>
  <c r="I16" i="18" s="1"/>
  <c r="H14" i="18"/>
  <c r="I14" i="18" s="1"/>
  <c r="H12" i="18"/>
  <c r="I12" i="18" s="1"/>
  <c r="H10" i="18"/>
  <c r="I10" i="18" s="1"/>
  <c r="H8" i="18"/>
  <c r="I8" i="18" s="1"/>
  <c r="H6" i="18"/>
  <c r="I6" i="18" s="1"/>
  <c r="I58" i="17"/>
  <c r="C69" i="17" s="1"/>
  <c r="H58" i="17"/>
  <c r="G58" i="17"/>
  <c r="E67" i="17"/>
  <c r="I57" i="17"/>
  <c r="C64" i="17"/>
  <c r="H57" i="17"/>
  <c r="G57" i="17"/>
  <c r="E62" i="17" s="1"/>
  <c r="E36" i="17"/>
  <c r="E40" i="17" s="1"/>
  <c r="D36" i="17"/>
  <c r="C36" i="17"/>
  <c r="H34" i="17"/>
  <c r="I34" i="17" s="1"/>
  <c r="H32" i="17"/>
  <c r="I32" i="17" s="1"/>
  <c r="H30" i="17"/>
  <c r="I30" i="17" s="1"/>
  <c r="H28" i="17"/>
  <c r="I28" i="17" s="1"/>
  <c r="E24" i="17"/>
  <c r="E39" i="17" s="1"/>
  <c r="D24" i="17"/>
  <c r="C24" i="17"/>
  <c r="C39" i="17" s="1"/>
  <c r="H22" i="17"/>
  <c r="I22" i="17" s="1"/>
  <c r="H20" i="17"/>
  <c r="I20" i="17" s="1"/>
  <c r="H18" i="17"/>
  <c r="I18" i="17" s="1"/>
  <c r="H16" i="17"/>
  <c r="I16" i="17"/>
  <c r="H14" i="17"/>
  <c r="I14" i="17" s="1"/>
  <c r="H12" i="17"/>
  <c r="I12" i="17" s="1"/>
  <c r="H10" i="17"/>
  <c r="I10" i="17"/>
  <c r="H8" i="17"/>
  <c r="I8" i="17" s="1"/>
  <c r="H6" i="17"/>
  <c r="I6" i="17" s="1"/>
  <c r="I58" i="16"/>
  <c r="C69" i="16"/>
  <c r="H58" i="16"/>
  <c r="G58" i="16"/>
  <c r="E67" i="16" s="1"/>
  <c r="I57" i="16"/>
  <c r="C64" i="16" s="1"/>
  <c r="H57" i="16"/>
  <c r="G57" i="16"/>
  <c r="E62" i="16"/>
  <c r="E36" i="16"/>
  <c r="E40" i="16" s="1"/>
  <c r="D36" i="16"/>
  <c r="D40" i="16" s="1"/>
  <c r="C36" i="16"/>
  <c r="H34" i="16"/>
  <c r="I34" i="16" s="1"/>
  <c r="H32" i="16"/>
  <c r="I32" i="16"/>
  <c r="H30" i="16"/>
  <c r="I30" i="16"/>
  <c r="H28" i="16"/>
  <c r="I28" i="16"/>
  <c r="E24" i="16"/>
  <c r="E39" i="16"/>
  <c r="D24" i="16"/>
  <c r="D39" i="16"/>
  <c r="C24" i="16"/>
  <c r="H22" i="16"/>
  <c r="I22" i="16"/>
  <c r="H20" i="16"/>
  <c r="I20" i="16" s="1"/>
  <c r="H18" i="16"/>
  <c r="I18" i="16" s="1"/>
  <c r="H16" i="16"/>
  <c r="I16" i="16" s="1"/>
  <c r="H14" i="16"/>
  <c r="I14" i="16" s="1"/>
  <c r="H12" i="16"/>
  <c r="I12" i="16" s="1"/>
  <c r="H10" i="16"/>
  <c r="I10" i="16" s="1"/>
  <c r="H8" i="16"/>
  <c r="I8" i="16" s="1"/>
  <c r="H6" i="16"/>
  <c r="I6" i="16"/>
  <c r="I58" i="15"/>
  <c r="C69" i="15" s="1"/>
  <c r="H58" i="15"/>
  <c r="G58" i="15"/>
  <c r="E67" i="15"/>
  <c r="I57" i="15"/>
  <c r="C64" i="15" s="1"/>
  <c r="H57" i="15"/>
  <c r="G57" i="15"/>
  <c r="E62" i="15" s="1"/>
  <c r="E36" i="15"/>
  <c r="E40" i="15" s="1"/>
  <c r="D36" i="15"/>
  <c r="D40" i="15" s="1"/>
  <c r="C36" i="15"/>
  <c r="C40" i="15"/>
  <c r="F40" i="15" s="1"/>
  <c r="G40" i="15" s="1"/>
  <c r="H34" i="15"/>
  <c r="I34" i="15"/>
  <c r="H32" i="15"/>
  <c r="I32" i="15"/>
  <c r="H30" i="15"/>
  <c r="I30" i="15"/>
  <c r="H28" i="15"/>
  <c r="I28" i="15"/>
  <c r="E24" i="15"/>
  <c r="E39" i="15" s="1"/>
  <c r="D24" i="15"/>
  <c r="D39" i="15" s="1"/>
  <c r="C24" i="15"/>
  <c r="H22" i="15"/>
  <c r="I22" i="15" s="1"/>
  <c r="H20" i="15"/>
  <c r="I20" i="15" s="1"/>
  <c r="H18" i="15"/>
  <c r="I18" i="15" s="1"/>
  <c r="H16" i="15"/>
  <c r="I16" i="15" s="1"/>
  <c r="H14" i="15"/>
  <c r="I14" i="15" s="1"/>
  <c r="H12" i="15"/>
  <c r="I12" i="15" s="1"/>
  <c r="H10" i="15"/>
  <c r="I10" i="15"/>
  <c r="H8" i="15"/>
  <c r="I8" i="15" s="1"/>
  <c r="H6" i="15"/>
  <c r="I6" i="15" s="1"/>
  <c r="I58" i="14"/>
  <c r="C69" i="14" s="1"/>
  <c r="H58" i="14"/>
  <c r="G58" i="14"/>
  <c r="E67" i="14"/>
  <c r="I57" i="14"/>
  <c r="C64" i="14" s="1"/>
  <c r="H57" i="14"/>
  <c r="G57" i="14"/>
  <c r="E62" i="14" s="1"/>
  <c r="E36" i="14"/>
  <c r="E40" i="14" s="1"/>
  <c r="D36" i="14"/>
  <c r="D40" i="14" s="1"/>
  <c r="C36" i="14"/>
  <c r="H34" i="14"/>
  <c r="I34" i="14" s="1"/>
  <c r="H32" i="14"/>
  <c r="I32" i="14" s="1"/>
  <c r="H30" i="14"/>
  <c r="I30" i="14" s="1"/>
  <c r="H28" i="14"/>
  <c r="I28" i="14" s="1"/>
  <c r="E24" i="14"/>
  <c r="E39" i="14" s="1"/>
  <c r="D24" i="14"/>
  <c r="D39" i="14"/>
  <c r="C24" i="14"/>
  <c r="C39" i="14"/>
  <c r="H22" i="14"/>
  <c r="I22" i="14"/>
  <c r="H20" i="14"/>
  <c r="I20" i="14"/>
  <c r="H18" i="14"/>
  <c r="I18" i="14"/>
  <c r="H16" i="14"/>
  <c r="I16" i="14" s="1"/>
  <c r="H14" i="14"/>
  <c r="I14" i="14" s="1"/>
  <c r="H12" i="14"/>
  <c r="I12" i="14" s="1"/>
  <c r="H10" i="14"/>
  <c r="I10" i="14" s="1"/>
  <c r="H8" i="14"/>
  <c r="I8" i="14"/>
  <c r="H6" i="14"/>
  <c r="I6" i="14"/>
  <c r="C31" i="13"/>
  <c r="B31" i="13"/>
  <c r="C30" i="13"/>
  <c r="B30" i="13"/>
  <c r="C29" i="13"/>
  <c r="B29" i="13"/>
  <c r="C28" i="13"/>
  <c r="B28" i="13"/>
  <c r="C27" i="13"/>
  <c r="B27" i="13"/>
  <c r="C26" i="13"/>
  <c r="B26" i="13"/>
  <c r="C25" i="13"/>
  <c r="B25" i="13"/>
  <c r="C24" i="13"/>
  <c r="B24" i="13"/>
  <c r="C23" i="13"/>
  <c r="B23" i="13"/>
  <c r="C22" i="13"/>
  <c r="B22" i="13"/>
  <c r="C21" i="13"/>
  <c r="B21" i="13"/>
  <c r="C20" i="13"/>
  <c r="B20" i="13"/>
  <c r="C19" i="13"/>
  <c r="B19" i="13"/>
  <c r="C18" i="13"/>
  <c r="B18" i="13"/>
  <c r="C17" i="13"/>
  <c r="B17" i="13"/>
  <c r="C16" i="13"/>
  <c r="H6" i="2"/>
  <c r="I6" i="2" s="1"/>
  <c r="H8" i="2"/>
  <c r="I8" i="2" s="1"/>
  <c r="H10" i="2"/>
  <c r="I10" i="2" s="1"/>
  <c r="H12" i="2"/>
  <c r="I12" i="2"/>
  <c r="H14" i="2"/>
  <c r="I14" i="2" s="1"/>
  <c r="H16" i="2"/>
  <c r="I16" i="2" s="1"/>
  <c r="H18" i="2"/>
  <c r="I18" i="2" s="1"/>
  <c r="H20" i="2"/>
  <c r="I20" i="2" s="1"/>
  <c r="H22" i="2"/>
  <c r="I22" i="2" s="1"/>
  <c r="C24" i="2"/>
  <c r="D24" i="2"/>
  <c r="E24" i="2"/>
  <c r="E39" i="2" s="1"/>
  <c r="H28" i="2"/>
  <c r="I28" i="2"/>
  <c r="H30" i="2"/>
  <c r="I30" i="2" s="1"/>
  <c r="H32" i="2"/>
  <c r="I32" i="2" s="1"/>
  <c r="H34" i="2"/>
  <c r="I34" i="2" s="1"/>
  <c r="C36" i="2"/>
  <c r="D36" i="2"/>
  <c r="D40" i="2" s="1"/>
  <c r="E36" i="2"/>
  <c r="E40" i="2" s="1"/>
  <c r="C39" i="2"/>
  <c r="G57" i="2"/>
  <c r="E62" i="2" s="1"/>
  <c r="H57" i="2"/>
  <c r="I57" i="2"/>
  <c r="C64" i="2"/>
  <c r="G58" i="2"/>
  <c r="E67" i="2"/>
  <c r="H58" i="2"/>
  <c r="I58" i="2"/>
  <c r="C69" i="2" s="1"/>
  <c r="H6" i="11"/>
  <c r="I6" i="11" s="1"/>
  <c r="H8" i="11"/>
  <c r="I8" i="11" s="1"/>
  <c r="H10" i="11"/>
  <c r="I10" i="11" s="1"/>
  <c r="H12" i="11"/>
  <c r="I12" i="11" s="1"/>
  <c r="H14" i="11"/>
  <c r="I14" i="11"/>
  <c r="H16" i="11"/>
  <c r="I16" i="11" s="1"/>
  <c r="H18" i="11"/>
  <c r="I18" i="11" s="1"/>
  <c r="H20" i="11"/>
  <c r="I20" i="11" s="1"/>
  <c r="H22" i="11"/>
  <c r="I22" i="11" s="1"/>
  <c r="C24" i="11"/>
  <c r="C39" i="11" s="1"/>
  <c r="D24" i="11"/>
  <c r="E24" i="11"/>
  <c r="E39" i="11" s="1"/>
  <c r="H28" i="11"/>
  <c r="I28" i="11" s="1"/>
  <c r="H30" i="11"/>
  <c r="I30" i="11"/>
  <c r="H32" i="11"/>
  <c r="I32" i="11" s="1"/>
  <c r="H34" i="11"/>
  <c r="I34" i="11" s="1"/>
  <c r="C36" i="11"/>
  <c r="D36" i="11"/>
  <c r="D40" i="11"/>
  <c r="E36" i="11"/>
  <c r="E40" i="11"/>
  <c r="G57" i="11"/>
  <c r="E62" i="11" s="1"/>
  <c r="H57" i="11"/>
  <c r="I57" i="11"/>
  <c r="C64" i="11" s="1"/>
  <c r="G58" i="11"/>
  <c r="E67" i="11"/>
  <c r="H58" i="11"/>
  <c r="I58" i="11"/>
  <c r="C69" i="11"/>
  <c r="H6" i="12"/>
  <c r="I6" i="12" s="1"/>
  <c r="H8" i="12"/>
  <c r="I8" i="12" s="1"/>
  <c r="H10" i="12"/>
  <c r="I10" i="12" s="1"/>
  <c r="H12" i="12"/>
  <c r="I12" i="12" s="1"/>
  <c r="H14" i="12"/>
  <c r="I14" i="12" s="1"/>
  <c r="H16" i="12"/>
  <c r="I16" i="12"/>
  <c r="H18" i="12"/>
  <c r="I18" i="12" s="1"/>
  <c r="H20" i="12"/>
  <c r="I20" i="12" s="1"/>
  <c r="H22" i="12"/>
  <c r="I22" i="12" s="1"/>
  <c r="C24" i="12"/>
  <c r="H24" i="12" s="1"/>
  <c r="I24" i="12" s="1"/>
  <c r="D24" i="12"/>
  <c r="D39" i="12" s="1"/>
  <c r="E24" i="12"/>
  <c r="E39" i="12"/>
  <c r="H28" i="12"/>
  <c r="I28" i="12"/>
  <c r="H30" i="12"/>
  <c r="I30" i="12" s="1"/>
  <c r="H32" i="12"/>
  <c r="I32" i="12" s="1"/>
  <c r="H34" i="12"/>
  <c r="I34" i="12"/>
  <c r="C36" i="12"/>
  <c r="H36" i="12" s="1"/>
  <c r="I36" i="12" s="1"/>
  <c r="D36" i="12"/>
  <c r="D40" i="12" s="1"/>
  <c r="E36" i="12"/>
  <c r="E40" i="12" s="1"/>
  <c r="G57" i="12"/>
  <c r="E62" i="12" s="1"/>
  <c r="H57" i="12"/>
  <c r="I57" i="12"/>
  <c r="C64" i="12" s="1"/>
  <c r="G58" i="12"/>
  <c r="E67" i="12"/>
  <c r="H58" i="12"/>
  <c r="I58" i="12"/>
  <c r="C69" i="12"/>
  <c r="H6" i="3"/>
  <c r="I6" i="3"/>
  <c r="H8" i="3"/>
  <c r="I8" i="3"/>
  <c r="H10" i="3"/>
  <c r="I10" i="3"/>
  <c r="H12" i="3"/>
  <c r="I12" i="3" s="1"/>
  <c r="H14" i="3"/>
  <c r="I14" i="3" s="1"/>
  <c r="H16" i="3"/>
  <c r="I16" i="3"/>
  <c r="H18" i="3"/>
  <c r="I18" i="3" s="1"/>
  <c r="H20" i="3"/>
  <c r="I20" i="3" s="1"/>
  <c r="H22" i="3"/>
  <c r="I22" i="3"/>
  <c r="C24" i="3"/>
  <c r="D24" i="3"/>
  <c r="D39" i="3" s="1"/>
  <c r="E24" i="3"/>
  <c r="E39" i="3" s="1"/>
  <c r="H28" i="3"/>
  <c r="I28" i="3" s="1"/>
  <c r="H30" i="3"/>
  <c r="I30" i="3" s="1"/>
  <c r="H32" i="3"/>
  <c r="I32" i="3" s="1"/>
  <c r="H34" i="3"/>
  <c r="I34" i="3" s="1"/>
  <c r="C36" i="3"/>
  <c r="C40" i="3" s="1"/>
  <c r="D36" i="3"/>
  <c r="E36" i="3"/>
  <c r="C39" i="3"/>
  <c r="E40" i="3"/>
  <c r="G57" i="3"/>
  <c r="E62" i="3" s="1"/>
  <c r="H57" i="3"/>
  <c r="I57" i="3"/>
  <c r="C64" i="3"/>
  <c r="G58" i="3"/>
  <c r="E67" i="3" s="1"/>
  <c r="H58" i="3"/>
  <c r="I58" i="3"/>
  <c r="C69" i="3" s="1"/>
  <c r="H6" i="4"/>
  <c r="I6" i="4"/>
  <c r="H8" i="4"/>
  <c r="I8" i="4"/>
  <c r="H10" i="4"/>
  <c r="I10" i="4"/>
  <c r="H12" i="4"/>
  <c r="I12" i="4"/>
  <c r="H14" i="4"/>
  <c r="I14" i="4" s="1"/>
  <c r="H16" i="4"/>
  <c r="I16" i="4" s="1"/>
  <c r="H18" i="4"/>
  <c r="I18" i="4" s="1"/>
  <c r="H20" i="4"/>
  <c r="I20" i="4" s="1"/>
  <c r="H22" i="4"/>
  <c r="I22" i="4" s="1"/>
  <c r="C24" i="4"/>
  <c r="D24" i="4"/>
  <c r="D39" i="4" s="1"/>
  <c r="E24" i="4"/>
  <c r="H28" i="4"/>
  <c r="I28" i="4" s="1"/>
  <c r="H30" i="4"/>
  <c r="I30" i="4" s="1"/>
  <c r="H32" i="4"/>
  <c r="I32" i="4" s="1"/>
  <c r="H34" i="4"/>
  <c r="I34" i="4" s="1"/>
  <c r="C36" i="4"/>
  <c r="D36" i="4"/>
  <c r="H36" i="4"/>
  <c r="I36" i="4" s="1"/>
  <c r="E36" i="4"/>
  <c r="E40" i="4" s="1"/>
  <c r="E39" i="4"/>
  <c r="C40" i="4"/>
  <c r="G57" i="4"/>
  <c r="E62" i="4" s="1"/>
  <c r="H57" i="4"/>
  <c r="I57" i="4"/>
  <c r="C64" i="4" s="1"/>
  <c r="G58" i="4"/>
  <c r="E67" i="4"/>
  <c r="H58" i="4"/>
  <c r="I58" i="4"/>
  <c r="C69" i="4" s="1"/>
  <c r="H6" i="5"/>
  <c r="I6" i="5" s="1"/>
  <c r="H8" i="5"/>
  <c r="I8" i="5"/>
  <c r="H10" i="5"/>
  <c r="I10" i="5" s="1"/>
  <c r="H12" i="5"/>
  <c r="I12" i="5" s="1"/>
  <c r="H14" i="5"/>
  <c r="I14" i="5" s="1"/>
  <c r="H16" i="5"/>
  <c r="I16" i="5" s="1"/>
  <c r="H18" i="5"/>
  <c r="I18" i="5" s="1"/>
  <c r="H20" i="5"/>
  <c r="I20" i="5" s="1"/>
  <c r="H22" i="5"/>
  <c r="I22" i="5" s="1"/>
  <c r="C24" i="5"/>
  <c r="H24" i="5" s="1"/>
  <c r="I24" i="5" s="1"/>
  <c r="D24" i="5"/>
  <c r="D39" i="5" s="1"/>
  <c r="E24" i="5"/>
  <c r="E39" i="5" s="1"/>
  <c r="H28" i="5"/>
  <c r="I28" i="5" s="1"/>
  <c r="H30" i="5"/>
  <c r="I30" i="5"/>
  <c r="H32" i="5"/>
  <c r="I32" i="5" s="1"/>
  <c r="H34" i="5"/>
  <c r="I34" i="5"/>
  <c r="C36" i="5"/>
  <c r="C40" i="5"/>
  <c r="D36" i="5"/>
  <c r="D40" i="5"/>
  <c r="E36" i="5"/>
  <c r="E40" i="5"/>
  <c r="F40" i="5" s="1"/>
  <c r="G40" i="5" s="1"/>
  <c r="H46" i="5" s="1"/>
  <c r="G57" i="5"/>
  <c r="E62" i="5"/>
  <c r="H57" i="5"/>
  <c r="I57" i="5"/>
  <c r="C64" i="5"/>
  <c r="G58" i="5"/>
  <c r="E67" i="5" s="1"/>
  <c r="H58" i="5"/>
  <c r="I58" i="5"/>
  <c r="C69" i="5" s="1"/>
  <c r="H6" i="6"/>
  <c r="I6" i="6" s="1"/>
  <c r="H8" i="6"/>
  <c r="I8" i="6" s="1"/>
  <c r="H10" i="6"/>
  <c r="I10" i="6" s="1"/>
  <c r="H12" i="6"/>
  <c r="I12" i="6" s="1"/>
  <c r="H14" i="6"/>
  <c r="I14" i="6" s="1"/>
  <c r="H16" i="6"/>
  <c r="I16" i="6" s="1"/>
  <c r="H18" i="6"/>
  <c r="I18" i="6" s="1"/>
  <c r="H20" i="6"/>
  <c r="I20" i="6" s="1"/>
  <c r="H22" i="6"/>
  <c r="I22" i="6" s="1"/>
  <c r="C24" i="6"/>
  <c r="C39" i="6" s="1"/>
  <c r="D24" i="6"/>
  <c r="D39" i="6" s="1"/>
  <c r="F39" i="6" s="1"/>
  <c r="G39" i="6" s="1"/>
  <c r="E24" i="6"/>
  <c r="E39" i="6" s="1"/>
  <c r="H28" i="6"/>
  <c r="I28" i="6" s="1"/>
  <c r="H30" i="6"/>
  <c r="I30" i="6"/>
  <c r="H32" i="6"/>
  <c r="I32" i="6"/>
  <c r="H34" i="6"/>
  <c r="I34" i="6"/>
  <c r="C36" i="6"/>
  <c r="C40" i="6"/>
  <c r="D36" i="6"/>
  <c r="D40" i="6" s="1"/>
  <c r="E36" i="6"/>
  <c r="E40" i="6" s="1"/>
  <c r="G57" i="6"/>
  <c r="E62" i="6" s="1"/>
  <c r="H57" i="6"/>
  <c r="I57" i="6"/>
  <c r="C64" i="6" s="1"/>
  <c r="G58" i="6"/>
  <c r="E67" i="6" s="1"/>
  <c r="H58" i="6"/>
  <c r="I58" i="6"/>
  <c r="C69" i="6" s="1"/>
  <c r="H6" i="7"/>
  <c r="I6" i="7" s="1"/>
  <c r="H8" i="7"/>
  <c r="I8" i="7" s="1"/>
  <c r="H10" i="7"/>
  <c r="I10" i="7" s="1"/>
  <c r="H12" i="7"/>
  <c r="I12" i="7" s="1"/>
  <c r="H14" i="7"/>
  <c r="I14" i="7" s="1"/>
  <c r="H16" i="7"/>
  <c r="I16" i="7" s="1"/>
  <c r="H18" i="7"/>
  <c r="I18" i="7" s="1"/>
  <c r="H20" i="7"/>
  <c r="I20" i="7" s="1"/>
  <c r="H22" i="7"/>
  <c r="I22" i="7" s="1"/>
  <c r="C24" i="7"/>
  <c r="C39" i="7" s="1"/>
  <c r="D24" i="7"/>
  <c r="D39" i="7" s="1"/>
  <c r="E24" i="7"/>
  <c r="E39" i="7" s="1"/>
  <c r="H28" i="7"/>
  <c r="I28" i="7" s="1"/>
  <c r="H30" i="7"/>
  <c r="I30" i="7"/>
  <c r="H32" i="7"/>
  <c r="I32" i="7" s="1"/>
  <c r="H34" i="7"/>
  <c r="I34" i="7" s="1"/>
  <c r="C36" i="7"/>
  <c r="C40" i="7" s="1"/>
  <c r="D36" i="7"/>
  <c r="E36" i="7"/>
  <c r="E40" i="7" s="1"/>
  <c r="D40" i="7"/>
  <c r="G57" i="7"/>
  <c r="E62" i="7" s="1"/>
  <c r="H57" i="7"/>
  <c r="I57" i="7"/>
  <c r="C64" i="7" s="1"/>
  <c r="G58" i="7"/>
  <c r="E67" i="7" s="1"/>
  <c r="H58" i="7"/>
  <c r="I58" i="7"/>
  <c r="C69" i="7" s="1"/>
  <c r="H6" i="8"/>
  <c r="I6" i="8" s="1"/>
  <c r="H8" i="8"/>
  <c r="I8" i="8" s="1"/>
  <c r="H10" i="8"/>
  <c r="I10" i="8" s="1"/>
  <c r="H12" i="8"/>
  <c r="I12" i="8" s="1"/>
  <c r="H14" i="8"/>
  <c r="I14" i="8" s="1"/>
  <c r="H16" i="8"/>
  <c r="I16" i="8"/>
  <c r="H18" i="8"/>
  <c r="I18" i="8"/>
  <c r="H20" i="8"/>
  <c r="I20" i="8" s="1"/>
  <c r="H22" i="8"/>
  <c r="I22" i="8" s="1"/>
  <c r="C24" i="8"/>
  <c r="C39" i="8" s="1"/>
  <c r="D24" i="8"/>
  <c r="D39" i="8" s="1"/>
  <c r="E24" i="8"/>
  <c r="H28" i="8"/>
  <c r="I28" i="8" s="1"/>
  <c r="H30" i="8"/>
  <c r="I30" i="8" s="1"/>
  <c r="H32" i="8"/>
  <c r="I32" i="8" s="1"/>
  <c r="H34" i="8"/>
  <c r="I34" i="8"/>
  <c r="C36" i="8"/>
  <c r="H36" i="8" s="1"/>
  <c r="I36" i="8" s="1"/>
  <c r="D36" i="8"/>
  <c r="D40" i="8" s="1"/>
  <c r="E36" i="8"/>
  <c r="E40" i="8" s="1"/>
  <c r="G57" i="8"/>
  <c r="E62" i="8" s="1"/>
  <c r="H57" i="8"/>
  <c r="I57" i="8"/>
  <c r="C64" i="8" s="1"/>
  <c r="G58" i="8"/>
  <c r="E67" i="8" s="1"/>
  <c r="H58" i="8"/>
  <c r="I58" i="8"/>
  <c r="C69" i="8" s="1"/>
  <c r="H6" i="9"/>
  <c r="I6" i="9" s="1"/>
  <c r="H8" i="9"/>
  <c r="I8" i="9"/>
  <c r="H10" i="9"/>
  <c r="I10" i="9" s="1"/>
  <c r="H12" i="9"/>
  <c r="I12" i="9" s="1"/>
  <c r="H14" i="9"/>
  <c r="I14" i="9" s="1"/>
  <c r="H16" i="9"/>
  <c r="I16" i="9" s="1"/>
  <c r="H18" i="9"/>
  <c r="I18" i="9" s="1"/>
  <c r="H20" i="9"/>
  <c r="I20" i="9" s="1"/>
  <c r="H22" i="9"/>
  <c r="I22" i="9" s="1"/>
  <c r="C24" i="9"/>
  <c r="H24" i="9" s="1"/>
  <c r="I24" i="9" s="1"/>
  <c r="C39" i="9"/>
  <c r="D24" i="9"/>
  <c r="D39" i="9" s="1"/>
  <c r="E24" i="9"/>
  <c r="E39" i="9" s="1"/>
  <c r="H28" i="9"/>
  <c r="I28" i="9" s="1"/>
  <c r="H30" i="9"/>
  <c r="I30" i="9" s="1"/>
  <c r="H32" i="9"/>
  <c r="I32" i="9" s="1"/>
  <c r="H34" i="9"/>
  <c r="I34" i="9"/>
  <c r="C36" i="9"/>
  <c r="C40" i="9" s="1"/>
  <c r="D36" i="9"/>
  <c r="D40" i="9" s="1"/>
  <c r="E36" i="9"/>
  <c r="E40" i="9"/>
  <c r="G57" i="9"/>
  <c r="E62" i="9" s="1"/>
  <c r="H57" i="9"/>
  <c r="I57" i="9"/>
  <c r="C64" i="9" s="1"/>
  <c r="G58" i="9"/>
  <c r="E67" i="9" s="1"/>
  <c r="H58" i="9"/>
  <c r="I58" i="9"/>
  <c r="C69" i="9" s="1"/>
  <c r="H6" i="10"/>
  <c r="I6" i="10" s="1"/>
  <c r="H8" i="10"/>
  <c r="I8" i="10" s="1"/>
  <c r="H10" i="10"/>
  <c r="I10" i="10"/>
  <c r="H12" i="10"/>
  <c r="I12" i="10"/>
  <c r="H14" i="10"/>
  <c r="I14" i="10"/>
  <c r="H16" i="10"/>
  <c r="I16" i="10" s="1"/>
  <c r="H18" i="10"/>
  <c r="I18" i="10"/>
  <c r="H20" i="10"/>
  <c r="I20" i="10"/>
  <c r="H22" i="10"/>
  <c r="I22" i="10" s="1"/>
  <c r="C24" i="10"/>
  <c r="C39" i="10" s="1"/>
  <c r="F39" i="10" s="1"/>
  <c r="G39" i="10" s="1"/>
  <c r="D24" i="10"/>
  <c r="E24" i="10"/>
  <c r="E39" i="10" s="1"/>
  <c r="H28" i="10"/>
  <c r="I28" i="10" s="1"/>
  <c r="H30" i="10"/>
  <c r="I30" i="10" s="1"/>
  <c r="H32" i="10"/>
  <c r="I32" i="10" s="1"/>
  <c r="H34" i="10"/>
  <c r="I34" i="10" s="1"/>
  <c r="C36" i="10"/>
  <c r="H36" i="10" s="1"/>
  <c r="I36" i="10" s="1"/>
  <c r="D36" i="10"/>
  <c r="D40" i="10" s="1"/>
  <c r="E36" i="10"/>
  <c r="E40" i="10"/>
  <c r="D39" i="10"/>
  <c r="G57" i="10"/>
  <c r="E62" i="10" s="1"/>
  <c r="H57" i="10"/>
  <c r="I57" i="10"/>
  <c r="C64" i="10" s="1"/>
  <c r="G58" i="10"/>
  <c r="E67" i="10" s="1"/>
  <c r="H58" i="10"/>
  <c r="I58" i="10"/>
  <c r="C69" i="10" s="1"/>
  <c r="C39" i="4"/>
  <c r="C39" i="12"/>
  <c r="H24" i="14"/>
  <c r="I24" i="14" s="1"/>
  <c r="E40" i="30"/>
  <c r="H36" i="20"/>
  <c r="I36" i="20" s="1"/>
  <c r="H36" i="24"/>
  <c r="I36" i="24" s="1"/>
  <c r="H36" i="25"/>
  <c r="I36" i="25" s="1"/>
  <c r="H36" i="27"/>
  <c r="I36" i="27" s="1"/>
  <c r="H24" i="21"/>
  <c r="I24" i="21" s="1"/>
  <c r="H24" i="22"/>
  <c r="I24" i="22" s="1"/>
  <c r="H24" i="23"/>
  <c r="I24" i="23" s="1"/>
  <c r="H24" i="24"/>
  <c r="I24" i="24" s="1"/>
  <c r="D25" i="13" s="1"/>
  <c r="H36" i="9"/>
  <c r="I36" i="9" s="1"/>
  <c r="C40" i="12"/>
  <c r="F40" i="12" s="1"/>
  <c r="G40" i="12" s="1"/>
  <c r="D39" i="17"/>
  <c r="F39" i="17" s="1"/>
  <c r="G39" i="17" s="1"/>
  <c r="G49" i="17" s="1"/>
  <c r="D40" i="17"/>
  <c r="H36" i="5"/>
  <c r="I36" i="5" s="1"/>
  <c r="E7" i="13" s="1"/>
  <c r="F39" i="24"/>
  <c r="G39" i="24" s="1"/>
  <c r="G47" i="24" s="1"/>
  <c r="C39" i="28"/>
  <c r="F39" i="28" s="1"/>
  <c r="G39" i="28" s="1"/>
  <c r="G50" i="28" s="1"/>
  <c r="F39" i="23"/>
  <c r="G39" i="23" s="1"/>
  <c r="G47" i="23" s="1"/>
  <c r="H36" i="28"/>
  <c r="I36" i="28" s="1"/>
  <c r="E29" i="13" s="1"/>
  <c r="D39" i="29"/>
  <c r="H24" i="29"/>
  <c r="I24" i="29" s="1"/>
  <c r="C39" i="18"/>
  <c r="F39" i="18" s="1"/>
  <c r="G39" i="18" s="1"/>
  <c r="H36" i="30"/>
  <c r="I36" i="30" s="1"/>
  <c r="D39" i="30"/>
  <c r="G51" i="24"/>
  <c r="G46" i="24"/>
  <c r="G44" i="24"/>
  <c r="D40" i="18"/>
  <c r="H24" i="16"/>
  <c r="I24" i="16" s="1"/>
  <c r="C39" i="16"/>
  <c r="F39" i="16" s="1"/>
  <c r="G39" i="16" s="1"/>
  <c r="G45" i="16" s="1"/>
  <c r="E39" i="27"/>
  <c r="H24" i="11"/>
  <c r="I24" i="11" s="1"/>
  <c r="D39" i="11"/>
  <c r="F39" i="11"/>
  <c r="G39" i="11" s="1"/>
  <c r="G44" i="11" s="1"/>
  <c r="I44" i="11" s="1"/>
  <c r="J44" i="11" s="1"/>
  <c r="P44" i="11" s="1"/>
  <c r="H51" i="15"/>
  <c r="G45" i="24"/>
  <c r="H24" i="2"/>
  <c r="I24" i="2" s="1"/>
  <c r="D39" i="2"/>
  <c r="F39" i="2" s="1"/>
  <c r="G39" i="2" s="1"/>
  <c r="G49" i="24"/>
  <c r="G50" i="24"/>
  <c r="E39" i="8"/>
  <c r="H24" i="8"/>
  <c r="I24" i="8" s="1"/>
  <c r="I24" i="28"/>
  <c r="F40" i="20"/>
  <c r="G40" i="20" s="1"/>
  <c r="F39" i="22"/>
  <c r="G39" i="22" s="1"/>
  <c r="H36" i="3"/>
  <c r="I36" i="3"/>
  <c r="E5" i="13" s="1"/>
  <c r="D40" i="3"/>
  <c r="F40" i="3" s="1"/>
  <c r="G40" i="3" s="1"/>
  <c r="C39" i="15"/>
  <c r="F39" i="21"/>
  <c r="G39" i="21"/>
  <c r="G49" i="21" s="1"/>
  <c r="H36" i="11"/>
  <c r="I36" i="11" s="1"/>
  <c r="E13" i="13" s="1"/>
  <c r="C40" i="11"/>
  <c r="F40" i="11" s="1"/>
  <c r="G40" i="11" s="1"/>
  <c r="H44" i="11" s="1"/>
  <c r="H36" i="6"/>
  <c r="I36" i="6" s="1"/>
  <c r="C40" i="2"/>
  <c r="F40" i="2"/>
  <c r="G40" i="2" s="1"/>
  <c r="H48" i="2" s="1"/>
  <c r="C40" i="10"/>
  <c r="C40" i="17"/>
  <c r="F40" i="17" s="1"/>
  <c r="G40" i="17" s="1"/>
  <c r="D40" i="4"/>
  <c r="F40" i="4"/>
  <c r="G40" i="4"/>
  <c r="C40" i="29"/>
  <c r="G50" i="16"/>
  <c r="G47" i="21"/>
  <c r="G50" i="21"/>
  <c r="G46" i="21"/>
  <c r="G52" i="21"/>
  <c r="G44" i="21"/>
  <c r="H46" i="3"/>
  <c r="H44" i="3"/>
  <c r="H52" i="3"/>
  <c r="H47" i="3"/>
  <c r="G49" i="22"/>
  <c r="G46" i="22"/>
  <c r="G44" i="22"/>
  <c r="G52" i="11"/>
  <c r="G46" i="11"/>
  <c r="G48" i="11"/>
  <c r="G45" i="11"/>
  <c r="G51" i="11"/>
  <c r="G50" i="11"/>
  <c r="H48" i="23" l="1"/>
  <c r="H44" i="23"/>
  <c r="H49" i="23"/>
  <c r="H52" i="23"/>
  <c r="H47" i="23"/>
  <c r="H46" i="23"/>
  <c r="H45" i="23"/>
  <c r="H45" i="17"/>
  <c r="H52" i="17"/>
  <c r="E12" i="13"/>
  <c r="F40" i="6"/>
  <c r="G40" i="6" s="1"/>
  <c r="H46" i="6" s="1"/>
  <c r="G51" i="2"/>
  <c r="G45" i="2"/>
  <c r="G52" i="2"/>
  <c r="G44" i="2"/>
  <c r="G46" i="2"/>
  <c r="G48" i="2"/>
  <c r="G49" i="2"/>
  <c r="G50" i="2"/>
  <c r="G51" i="20"/>
  <c r="G50" i="20"/>
  <c r="I50" i="20" s="1"/>
  <c r="J50" i="20" s="1"/>
  <c r="P50" i="20" s="1"/>
  <c r="G52" i="20"/>
  <c r="I52" i="20" s="1"/>
  <c r="J52" i="20" s="1"/>
  <c r="P52" i="20" s="1"/>
  <c r="L52" i="20" s="1"/>
  <c r="I48" i="11"/>
  <c r="J48" i="11" s="1"/>
  <c r="P48" i="11" s="1"/>
  <c r="N48" i="11" s="1"/>
  <c r="G46" i="10"/>
  <c r="G44" i="10"/>
  <c r="G49" i="10"/>
  <c r="G47" i="10"/>
  <c r="H52" i="28"/>
  <c r="H47" i="28"/>
  <c r="H50" i="28"/>
  <c r="I50" i="28" s="1"/>
  <c r="J50" i="28" s="1"/>
  <c r="P50" i="28" s="1"/>
  <c r="H44" i="28"/>
  <c r="H49" i="28"/>
  <c r="H45" i="28"/>
  <c r="H50" i="20"/>
  <c r="H52" i="20"/>
  <c r="H44" i="20"/>
  <c r="H51" i="20"/>
  <c r="H46" i="20"/>
  <c r="H49" i="20"/>
  <c r="H45" i="20"/>
  <c r="H47" i="20"/>
  <c r="H48" i="20"/>
  <c r="H48" i="24"/>
  <c r="H44" i="24"/>
  <c r="H46" i="2"/>
  <c r="H52" i="11"/>
  <c r="I52" i="11" s="1"/>
  <c r="J52" i="11" s="1"/>
  <c r="P52" i="11" s="1"/>
  <c r="F40" i="10"/>
  <c r="G40" i="10" s="1"/>
  <c r="G49" i="11"/>
  <c r="H48" i="11"/>
  <c r="H24" i="30"/>
  <c r="I24" i="30" s="1"/>
  <c r="C40" i="8"/>
  <c r="F40" i="8" s="1"/>
  <c r="G40" i="8" s="1"/>
  <c r="H24" i="15"/>
  <c r="I24" i="15" s="1"/>
  <c r="D16" i="13" s="1"/>
  <c r="E31" i="13"/>
  <c r="D22" i="13"/>
  <c r="F39" i="8"/>
  <c r="G39" i="8" s="1"/>
  <c r="G48" i="8" s="1"/>
  <c r="H36" i="16"/>
  <c r="I36" i="16" s="1"/>
  <c r="H36" i="17"/>
  <c r="I36" i="17" s="1"/>
  <c r="E26" i="13"/>
  <c r="G48" i="21"/>
  <c r="F39" i="19"/>
  <c r="G39" i="19" s="1"/>
  <c r="G44" i="19" s="1"/>
  <c r="I44" i="19" s="1"/>
  <c r="F39" i="25"/>
  <c r="G39" i="25" s="1"/>
  <c r="G51" i="25" s="1"/>
  <c r="I51" i="25" s="1"/>
  <c r="J51" i="25" s="1"/>
  <c r="P51" i="25" s="1"/>
  <c r="G45" i="21"/>
  <c r="F40" i="29"/>
  <c r="G40" i="29" s="1"/>
  <c r="H46" i="29" s="1"/>
  <c r="H36" i="23"/>
  <c r="I36" i="23" s="1"/>
  <c r="E24" i="13" s="1"/>
  <c r="E21" i="13"/>
  <c r="H24" i="6"/>
  <c r="I24" i="6" s="1"/>
  <c r="F39" i="9"/>
  <c r="G39" i="9" s="1"/>
  <c r="D11" i="13" s="1"/>
  <c r="F40" i="22"/>
  <c r="G40" i="22" s="1"/>
  <c r="H44" i="22" s="1"/>
  <c r="I44" i="22" s="1"/>
  <c r="H36" i="29"/>
  <c r="I36" i="29" s="1"/>
  <c r="F39" i="7"/>
  <c r="G39" i="7" s="1"/>
  <c r="G45" i="7" s="1"/>
  <c r="H46" i="11"/>
  <c r="I46" i="11" s="1"/>
  <c r="J46" i="11" s="1"/>
  <c r="P46" i="11" s="1"/>
  <c r="L46" i="11" s="1"/>
  <c r="H52" i="2"/>
  <c r="H51" i="11"/>
  <c r="I51" i="11" s="1"/>
  <c r="J51" i="11" s="1"/>
  <c r="P51" i="11" s="1"/>
  <c r="C39" i="5"/>
  <c r="F39" i="5" s="1"/>
  <c r="G39" i="5" s="1"/>
  <c r="D7" i="13" s="1"/>
  <c r="F40" i="21"/>
  <c r="G40" i="21" s="1"/>
  <c r="H51" i="2"/>
  <c r="H45" i="11"/>
  <c r="H50" i="11"/>
  <c r="F39" i="12"/>
  <c r="G39" i="12" s="1"/>
  <c r="F40" i="19"/>
  <c r="G40" i="19" s="1"/>
  <c r="G47" i="11"/>
  <c r="H45" i="2"/>
  <c r="H47" i="11"/>
  <c r="F39" i="15"/>
  <c r="G39" i="15" s="1"/>
  <c r="G44" i="28"/>
  <c r="I44" i="28" s="1"/>
  <c r="J44" i="28" s="1"/>
  <c r="P44" i="28" s="1"/>
  <c r="N44" i="28" s="1"/>
  <c r="H24" i="17"/>
  <c r="I24" i="17" s="1"/>
  <c r="F40" i="25"/>
  <c r="G40" i="25" s="1"/>
  <c r="G51" i="21"/>
  <c r="H49" i="11"/>
  <c r="H24" i="7"/>
  <c r="I24" i="7" s="1"/>
  <c r="F40" i="9"/>
  <c r="G40" i="9" s="1"/>
  <c r="H51" i="9" s="1"/>
  <c r="H36" i="7"/>
  <c r="I36" i="7" s="1"/>
  <c r="F40" i="30"/>
  <c r="G40" i="30" s="1"/>
  <c r="F40" i="27"/>
  <c r="G40" i="27" s="1"/>
  <c r="H49" i="27" s="1"/>
  <c r="G46" i="8"/>
  <c r="L44" i="11"/>
  <c r="N44" i="11"/>
  <c r="I46" i="2"/>
  <c r="J46" i="2" s="1"/>
  <c r="P46" i="2" s="1"/>
  <c r="H49" i="17"/>
  <c r="I49" i="17" s="1"/>
  <c r="J49" i="17" s="1"/>
  <c r="P49" i="17" s="1"/>
  <c r="I45" i="11"/>
  <c r="J45" i="11" s="1"/>
  <c r="P45" i="11" s="1"/>
  <c r="H50" i="2"/>
  <c r="H44" i="2"/>
  <c r="I44" i="2" s="1"/>
  <c r="H49" i="2"/>
  <c r="I49" i="2" s="1"/>
  <c r="J49" i="2" s="1"/>
  <c r="P49" i="2" s="1"/>
  <c r="H47" i="2"/>
  <c r="H50" i="17"/>
  <c r="H44" i="17"/>
  <c r="H51" i="17"/>
  <c r="H46" i="17"/>
  <c r="H48" i="17"/>
  <c r="I47" i="23"/>
  <c r="J47" i="23" s="1"/>
  <c r="P47" i="23" s="1"/>
  <c r="H44" i="12"/>
  <c r="H52" i="12"/>
  <c r="H49" i="12"/>
  <c r="H46" i="12"/>
  <c r="H45" i="12"/>
  <c r="H50" i="12"/>
  <c r="H47" i="12"/>
  <c r="H48" i="12"/>
  <c r="G49" i="15"/>
  <c r="G52" i="15"/>
  <c r="G46" i="15"/>
  <c r="G47" i="15"/>
  <c r="G44" i="15"/>
  <c r="G51" i="15"/>
  <c r="I51" i="15" s="1"/>
  <c r="J51" i="15" s="1"/>
  <c r="P51" i="15" s="1"/>
  <c r="I50" i="11"/>
  <c r="J50" i="11" s="1"/>
  <c r="P50" i="11" s="1"/>
  <c r="I47" i="10"/>
  <c r="J47" i="10" s="1"/>
  <c r="P47" i="10" s="1"/>
  <c r="H51" i="12"/>
  <c r="D23" i="13"/>
  <c r="G48" i="22"/>
  <c r="G45" i="22"/>
  <c r="G47" i="22"/>
  <c r="G50" i="22"/>
  <c r="G51" i="22"/>
  <c r="G52" i="22"/>
  <c r="N46" i="11"/>
  <c r="I48" i="2"/>
  <c r="J48" i="2" s="1"/>
  <c r="P48" i="2" s="1"/>
  <c r="H47" i="17"/>
  <c r="H51" i="29"/>
  <c r="H45" i="29"/>
  <c r="H47" i="29"/>
  <c r="H52" i="29"/>
  <c r="H50" i="29"/>
  <c r="E30" i="13"/>
  <c r="H44" i="29"/>
  <c r="H48" i="29"/>
  <c r="H49" i="29"/>
  <c r="H52" i="4"/>
  <c r="H48" i="4"/>
  <c r="H46" i="4"/>
  <c r="H51" i="4"/>
  <c r="H44" i="4"/>
  <c r="H50" i="4"/>
  <c r="H47" i="4"/>
  <c r="H45" i="4"/>
  <c r="H49" i="4"/>
  <c r="G49" i="16"/>
  <c r="G51" i="16"/>
  <c r="G48" i="16"/>
  <c r="G47" i="16"/>
  <c r="G52" i="16"/>
  <c r="G44" i="16"/>
  <c r="G46" i="16"/>
  <c r="G46" i="18"/>
  <c r="G44" i="18"/>
  <c r="G45" i="18"/>
  <c r="G48" i="18"/>
  <c r="G47" i="18"/>
  <c r="G51" i="18"/>
  <c r="G50" i="18"/>
  <c r="G49" i="18"/>
  <c r="G52" i="18"/>
  <c r="H45" i="3"/>
  <c r="H48" i="3"/>
  <c r="H50" i="3"/>
  <c r="H51" i="3"/>
  <c r="H49" i="3"/>
  <c r="G44" i="17"/>
  <c r="G46" i="17"/>
  <c r="I46" i="17" s="1"/>
  <c r="J46" i="17" s="1"/>
  <c r="P46" i="17" s="1"/>
  <c r="G45" i="17"/>
  <c r="I45" i="17" s="1"/>
  <c r="J45" i="17" s="1"/>
  <c r="P45" i="17" s="1"/>
  <c r="G51" i="17"/>
  <c r="I51" i="17" s="1"/>
  <c r="J51" i="17" s="1"/>
  <c r="P51" i="17" s="1"/>
  <c r="G47" i="17"/>
  <c r="G52" i="17"/>
  <c r="I52" i="17" s="1"/>
  <c r="J52" i="17" s="1"/>
  <c r="P52" i="17" s="1"/>
  <c r="G50" i="17"/>
  <c r="I50" i="17" s="1"/>
  <c r="J50" i="17" s="1"/>
  <c r="P50" i="17" s="1"/>
  <c r="G48" i="17"/>
  <c r="I48" i="17" s="1"/>
  <c r="J48" i="17" s="1"/>
  <c r="P48" i="17" s="1"/>
  <c r="E18" i="13"/>
  <c r="H51" i="23"/>
  <c r="H50" i="23"/>
  <c r="E14" i="13"/>
  <c r="G51" i="19"/>
  <c r="G45" i="19"/>
  <c r="G52" i="19"/>
  <c r="G44" i="25"/>
  <c r="G49" i="25"/>
  <c r="G45" i="25"/>
  <c r="G47" i="25"/>
  <c r="G50" i="25"/>
  <c r="G46" i="25"/>
  <c r="G52" i="23"/>
  <c r="I52" i="23" s="1"/>
  <c r="J52" i="23" s="1"/>
  <c r="P52" i="23" s="1"/>
  <c r="G48" i="23"/>
  <c r="I48" i="23" s="1"/>
  <c r="J48" i="23" s="1"/>
  <c r="P48" i="23" s="1"/>
  <c r="G44" i="23"/>
  <c r="I44" i="23" s="1"/>
  <c r="G46" i="23"/>
  <c r="I46" i="23" s="1"/>
  <c r="J46" i="23" s="1"/>
  <c r="P46" i="23" s="1"/>
  <c r="G49" i="23"/>
  <c r="I49" i="23" s="1"/>
  <c r="J49" i="23" s="1"/>
  <c r="P49" i="23" s="1"/>
  <c r="G45" i="23"/>
  <c r="I45" i="23" s="1"/>
  <c r="J45" i="23" s="1"/>
  <c r="P45" i="23" s="1"/>
  <c r="G50" i="23"/>
  <c r="H44" i="8"/>
  <c r="H49" i="8"/>
  <c r="H50" i="8"/>
  <c r="H45" i="8"/>
  <c r="H51" i="8"/>
  <c r="H46" i="8"/>
  <c r="H48" i="8"/>
  <c r="H45" i="10"/>
  <c r="H47" i="10"/>
  <c r="H51" i="10"/>
  <c r="H48" i="10"/>
  <c r="G51" i="28"/>
  <c r="G48" i="28"/>
  <c r="G49" i="28"/>
  <c r="I49" i="28" s="1"/>
  <c r="J49" i="28" s="1"/>
  <c r="P49" i="28" s="1"/>
  <c r="G46" i="28"/>
  <c r="G45" i="28"/>
  <c r="I45" i="28" s="1"/>
  <c r="G52" i="28"/>
  <c r="I52" i="28" s="1"/>
  <c r="J52" i="28" s="1"/>
  <c r="P52" i="28" s="1"/>
  <c r="D29" i="13"/>
  <c r="G47" i="28"/>
  <c r="I47" i="28" s="1"/>
  <c r="J47" i="28" s="1"/>
  <c r="P47" i="28" s="1"/>
  <c r="G45" i="6"/>
  <c r="G51" i="6"/>
  <c r="D8" i="13"/>
  <c r="G49" i="6"/>
  <c r="G47" i="6"/>
  <c r="G52" i="6"/>
  <c r="G50" i="6"/>
  <c r="G44" i="6"/>
  <c r="G48" i="6"/>
  <c r="G46" i="6"/>
  <c r="E6" i="13"/>
  <c r="G51" i="23"/>
  <c r="I51" i="23" s="1"/>
  <c r="J51" i="23" s="1"/>
  <c r="P51" i="23" s="1"/>
  <c r="H51" i="22"/>
  <c r="H45" i="22"/>
  <c r="H46" i="22"/>
  <c r="I46" i="22" s="1"/>
  <c r="J46" i="22" s="1"/>
  <c r="P46" i="22" s="1"/>
  <c r="D13" i="13"/>
  <c r="H50" i="5"/>
  <c r="H44" i="5"/>
  <c r="H51" i="5"/>
  <c r="H45" i="5"/>
  <c r="H52" i="5"/>
  <c r="H47" i="5"/>
  <c r="H48" i="5"/>
  <c r="H49" i="5"/>
  <c r="H52" i="19"/>
  <c r="H46" i="19"/>
  <c r="H49" i="19"/>
  <c r="H44" i="19"/>
  <c r="H51" i="19"/>
  <c r="H45" i="19"/>
  <c r="H47" i="19"/>
  <c r="H50" i="19"/>
  <c r="H48" i="19"/>
  <c r="H46" i="21"/>
  <c r="I46" i="21" s="1"/>
  <c r="J46" i="21" s="1"/>
  <c r="P46" i="21" s="1"/>
  <c r="H48" i="21"/>
  <c r="I48" i="21" s="1"/>
  <c r="J48" i="21" s="1"/>
  <c r="P48" i="21" s="1"/>
  <c r="H46" i="9"/>
  <c r="H47" i="9"/>
  <c r="H50" i="9"/>
  <c r="H45" i="9"/>
  <c r="H52" i="9"/>
  <c r="H44" i="9"/>
  <c r="H49" i="9"/>
  <c r="H48" i="9"/>
  <c r="E11" i="13"/>
  <c r="H52" i="25"/>
  <c r="H48" i="25"/>
  <c r="H51" i="25"/>
  <c r="H44" i="25"/>
  <c r="H50" i="25"/>
  <c r="H46" i="25"/>
  <c r="H49" i="25"/>
  <c r="H46" i="10"/>
  <c r="I46" i="10" s="1"/>
  <c r="J46" i="10" s="1"/>
  <c r="P46" i="10" s="1"/>
  <c r="G47" i="2"/>
  <c r="G47" i="20"/>
  <c r="I47" i="20" s="1"/>
  <c r="J47" i="20" s="1"/>
  <c r="P47" i="20" s="1"/>
  <c r="G46" i="20"/>
  <c r="I46" i="20" s="1"/>
  <c r="J46" i="20" s="1"/>
  <c r="P46" i="20" s="1"/>
  <c r="G49" i="20"/>
  <c r="G45" i="20"/>
  <c r="I45" i="20" s="1"/>
  <c r="J45" i="20" s="1"/>
  <c r="P45" i="20" s="1"/>
  <c r="G48" i="20"/>
  <c r="I48" i="20" s="1"/>
  <c r="J48" i="20" s="1"/>
  <c r="P48" i="20" s="1"/>
  <c r="G44" i="20"/>
  <c r="D4" i="13"/>
  <c r="D31" i="13"/>
  <c r="D24" i="13"/>
  <c r="H44" i="15"/>
  <c r="H46" i="15"/>
  <c r="H48" i="15"/>
  <c r="H50" i="15"/>
  <c r="H47" i="15"/>
  <c r="H49" i="15"/>
  <c r="H52" i="15"/>
  <c r="H45" i="15"/>
  <c r="H47" i="27"/>
  <c r="H46" i="27"/>
  <c r="H45" i="27"/>
  <c r="H52" i="27"/>
  <c r="H51" i="27"/>
  <c r="H50" i="27"/>
  <c r="H48" i="27"/>
  <c r="H44" i="27"/>
  <c r="H45" i="24"/>
  <c r="I45" i="24" s="1"/>
  <c r="J45" i="24" s="1"/>
  <c r="P45" i="24" s="1"/>
  <c r="G52" i="10"/>
  <c r="D30" i="13"/>
  <c r="H51" i="28"/>
  <c r="G52" i="12"/>
  <c r="C39" i="26"/>
  <c r="F39" i="26" s="1"/>
  <c r="G39" i="26" s="1"/>
  <c r="H24" i="26"/>
  <c r="I24" i="26" s="1"/>
  <c r="D27" i="13" s="1"/>
  <c r="G51" i="12"/>
  <c r="C40" i="16"/>
  <c r="F40" i="16" s="1"/>
  <c r="G40" i="16" s="1"/>
  <c r="E17" i="13" s="1"/>
  <c r="C39" i="27"/>
  <c r="F39" i="27" s="1"/>
  <c r="G39" i="27" s="1"/>
  <c r="H24" i="27"/>
  <c r="I24" i="27" s="1"/>
  <c r="F39" i="29"/>
  <c r="G39" i="29" s="1"/>
  <c r="G51" i="10"/>
  <c r="I51" i="10" s="1"/>
  <c r="J51" i="10" s="1"/>
  <c r="P51" i="10" s="1"/>
  <c r="G45" i="10"/>
  <c r="G50" i="10"/>
  <c r="H24" i="20"/>
  <c r="I24" i="20" s="1"/>
  <c r="D21" i="13" s="1"/>
  <c r="H46" i="28"/>
  <c r="H48" i="28"/>
  <c r="D17" i="13"/>
  <c r="H47" i="30"/>
  <c r="C40" i="18"/>
  <c r="F40" i="18" s="1"/>
  <c r="G40" i="18" s="1"/>
  <c r="H36" i="18"/>
  <c r="I36" i="18" s="1"/>
  <c r="G44" i="12"/>
  <c r="I44" i="12" s="1"/>
  <c r="H46" i="24"/>
  <c r="I46" i="24" s="1"/>
  <c r="J46" i="24" s="1"/>
  <c r="P46" i="24" s="1"/>
  <c r="H52" i="30"/>
  <c r="H24" i="3"/>
  <c r="I24" i="3" s="1"/>
  <c r="D5" i="13" s="1"/>
  <c r="F39" i="30"/>
  <c r="G39" i="30" s="1"/>
  <c r="G46" i="12"/>
  <c r="H24" i="10"/>
  <c r="I24" i="10" s="1"/>
  <c r="D12" i="13" s="1"/>
  <c r="H49" i="30"/>
  <c r="H36" i="19"/>
  <c r="I36" i="19" s="1"/>
  <c r="E20" i="13" s="1"/>
  <c r="H51" i="30"/>
  <c r="F39" i="3"/>
  <c r="G39" i="3" s="1"/>
  <c r="H36" i="14"/>
  <c r="I36" i="14" s="1"/>
  <c r="C40" i="14"/>
  <c r="F40" i="14" s="1"/>
  <c r="G40" i="14" s="1"/>
  <c r="E25" i="13"/>
  <c r="H24" i="4"/>
  <c r="I24" i="4" s="1"/>
  <c r="F39" i="14"/>
  <c r="G39" i="14" s="1"/>
  <c r="D18" i="13"/>
  <c r="H36" i="2"/>
  <c r="I36" i="2" s="1"/>
  <c r="E4" i="13" s="1"/>
  <c r="H24" i="25"/>
  <c r="I24" i="25" s="1"/>
  <c r="D26" i="13" s="1"/>
  <c r="F40" i="7"/>
  <c r="G40" i="7" s="1"/>
  <c r="E9" i="13" s="1"/>
  <c r="H36" i="22"/>
  <c r="I36" i="22" s="1"/>
  <c r="H24" i="19"/>
  <c r="I24" i="19" s="1"/>
  <c r="D20" i="13" s="1"/>
  <c r="C40" i="26"/>
  <c r="F40" i="26" s="1"/>
  <c r="G40" i="26" s="1"/>
  <c r="H36" i="26"/>
  <c r="I36" i="26" s="1"/>
  <c r="G52" i="24"/>
  <c r="G48" i="24"/>
  <c r="I48" i="24" s="1"/>
  <c r="J48" i="24" s="1"/>
  <c r="P48" i="24" s="1"/>
  <c r="H36" i="21"/>
  <c r="I36" i="21" s="1"/>
  <c r="E22" i="13" s="1"/>
  <c r="H24" i="18"/>
  <c r="I24" i="18" s="1"/>
  <c r="D19" i="13" s="1"/>
  <c r="H51" i="24"/>
  <c r="I51" i="24" s="1"/>
  <c r="J51" i="24" s="1"/>
  <c r="P51" i="24" s="1"/>
  <c r="H47" i="24"/>
  <c r="I47" i="24" s="1"/>
  <c r="J47" i="24" s="1"/>
  <c r="P47" i="24" s="1"/>
  <c r="H52" i="24"/>
  <c r="H49" i="24"/>
  <c r="I49" i="24" s="1"/>
  <c r="J49" i="24" s="1"/>
  <c r="P49" i="24" s="1"/>
  <c r="G48" i="10"/>
  <c r="I48" i="10" s="1"/>
  <c r="J48" i="10" s="1"/>
  <c r="P48" i="10" s="1"/>
  <c r="H50" i="24"/>
  <c r="I50" i="24" s="1"/>
  <c r="J50" i="24" s="1"/>
  <c r="P50" i="24" s="1"/>
  <c r="I44" i="24"/>
  <c r="F39" i="4"/>
  <c r="G39" i="4" s="1"/>
  <c r="H36" i="15"/>
  <c r="I36" i="15" s="1"/>
  <c r="E16" i="13" s="1"/>
  <c r="N52" i="11" l="1"/>
  <c r="L52" i="11"/>
  <c r="L50" i="28"/>
  <c r="N50" i="28"/>
  <c r="L51" i="11"/>
  <c r="N51" i="11"/>
  <c r="G52" i="25"/>
  <c r="G49" i="8"/>
  <c r="I49" i="8" s="1"/>
  <c r="J49" i="8" s="1"/>
  <c r="P49" i="8" s="1"/>
  <c r="I45" i="2"/>
  <c r="J45" i="2" s="1"/>
  <c r="P45" i="2" s="1"/>
  <c r="D6" i="13"/>
  <c r="I52" i="12"/>
  <c r="J52" i="12" s="1"/>
  <c r="P52" i="12" s="1"/>
  <c r="N52" i="12" s="1"/>
  <c r="I52" i="5"/>
  <c r="J52" i="5" s="1"/>
  <c r="P52" i="5" s="1"/>
  <c r="N52" i="5" s="1"/>
  <c r="H47" i="22"/>
  <c r="G50" i="7"/>
  <c r="G45" i="15"/>
  <c r="I45" i="15" s="1"/>
  <c r="J45" i="15" s="1"/>
  <c r="P45" i="15" s="1"/>
  <c r="G50" i="15"/>
  <c r="G48" i="15"/>
  <c r="G49" i="7"/>
  <c r="L48" i="11"/>
  <c r="I47" i="11"/>
  <c r="J47" i="11" s="1"/>
  <c r="P47" i="11" s="1"/>
  <c r="H47" i="8"/>
  <c r="H52" i="8"/>
  <c r="L50" i="20"/>
  <c r="N50" i="20"/>
  <c r="E8" i="13"/>
  <c r="I49" i="12"/>
  <c r="J49" i="12" s="1"/>
  <c r="P49" i="12" s="1"/>
  <c r="L49" i="12" s="1"/>
  <c r="H49" i="22"/>
  <c r="I49" i="22" s="1"/>
  <c r="J49" i="22" s="1"/>
  <c r="P49" i="22" s="1"/>
  <c r="G44" i="7"/>
  <c r="G48" i="25"/>
  <c r="L44" i="28"/>
  <c r="I51" i="20"/>
  <c r="J51" i="20" s="1"/>
  <c r="P51" i="20" s="1"/>
  <c r="G46" i="7"/>
  <c r="E15" i="13"/>
  <c r="H52" i="22"/>
  <c r="H50" i="22"/>
  <c r="G52" i="7"/>
  <c r="I46" i="28"/>
  <c r="J46" i="28" s="1"/>
  <c r="P46" i="28" s="1"/>
  <c r="G45" i="12"/>
  <c r="I45" i="12" s="1"/>
  <c r="G50" i="12"/>
  <c r="I50" i="12" s="1"/>
  <c r="J50" i="12" s="1"/>
  <c r="P50" i="12" s="1"/>
  <c r="G47" i="12"/>
  <c r="I47" i="12" s="1"/>
  <c r="J47" i="12" s="1"/>
  <c r="P47" i="12" s="1"/>
  <c r="L47" i="12" s="1"/>
  <c r="G49" i="12"/>
  <c r="G48" i="12"/>
  <c r="H44" i="6"/>
  <c r="H48" i="22"/>
  <c r="G51" i="7"/>
  <c r="I50" i="23"/>
  <c r="J50" i="23" s="1"/>
  <c r="P50" i="23" s="1"/>
  <c r="G49" i="19"/>
  <c r="D10" i="13"/>
  <c r="I49" i="11"/>
  <c r="J49" i="11" s="1"/>
  <c r="P49" i="11" s="1"/>
  <c r="I49" i="25"/>
  <c r="J49" i="25" s="1"/>
  <c r="P49" i="25" s="1"/>
  <c r="N49" i="25" s="1"/>
  <c r="G45" i="9"/>
  <c r="I45" i="9" s="1"/>
  <c r="G51" i="9"/>
  <c r="I51" i="9" s="1"/>
  <c r="J51" i="9" s="1"/>
  <c r="P51" i="9" s="1"/>
  <c r="G46" i="9"/>
  <c r="I46" i="9" s="1"/>
  <c r="J46" i="9" s="1"/>
  <c r="P46" i="9" s="1"/>
  <c r="E27" i="13"/>
  <c r="I45" i="10"/>
  <c r="J45" i="10" s="1"/>
  <c r="P45" i="10" s="1"/>
  <c r="H51" i="6"/>
  <c r="G44" i="9"/>
  <c r="I44" i="9" s="1"/>
  <c r="I48" i="28"/>
  <c r="J48" i="28" s="1"/>
  <c r="P48" i="28" s="1"/>
  <c r="I44" i="17"/>
  <c r="G51" i="8"/>
  <c r="I51" i="8" s="1"/>
  <c r="J51" i="8" s="1"/>
  <c r="P51" i="8" s="1"/>
  <c r="H48" i="30"/>
  <c r="H50" i="30"/>
  <c r="H44" i="30"/>
  <c r="H46" i="30"/>
  <c r="H45" i="30"/>
  <c r="I45" i="21"/>
  <c r="J45" i="21" s="1"/>
  <c r="P45" i="21" s="1"/>
  <c r="H44" i="10"/>
  <c r="I44" i="10" s="1"/>
  <c r="H50" i="10"/>
  <c r="I50" i="10" s="1"/>
  <c r="J50" i="10" s="1"/>
  <c r="P50" i="10" s="1"/>
  <c r="H49" i="10"/>
  <c r="I49" i="10" s="1"/>
  <c r="J49" i="10" s="1"/>
  <c r="P49" i="10" s="1"/>
  <c r="H52" i="10"/>
  <c r="I52" i="10" s="1"/>
  <c r="J52" i="10" s="1"/>
  <c r="P52" i="10" s="1"/>
  <c r="I48" i="15"/>
  <c r="J48" i="15" s="1"/>
  <c r="P48" i="15" s="1"/>
  <c r="H47" i="6"/>
  <c r="G47" i="9"/>
  <c r="I51" i="28"/>
  <c r="J51" i="28" s="1"/>
  <c r="P51" i="28" s="1"/>
  <c r="N52" i="20"/>
  <c r="G44" i="8"/>
  <c r="I51" i="2"/>
  <c r="J51" i="2" s="1"/>
  <c r="P51" i="2" s="1"/>
  <c r="I44" i="20"/>
  <c r="H45" i="6"/>
  <c r="I45" i="6" s="1"/>
  <c r="J45" i="6" s="1"/>
  <c r="P45" i="6" s="1"/>
  <c r="G50" i="9"/>
  <c r="I50" i="9" s="1"/>
  <c r="J50" i="9" s="1"/>
  <c r="P50" i="9" s="1"/>
  <c r="G50" i="8"/>
  <c r="I50" i="8" s="1"/>
  <c r="J50" i="8" s="1"/>
  <c r="P50" i="8" s="1"/>
  <c r="L50" i="8" s="1"/>
  <c r="H50" i="21"/>
  <c r="I50" i="21" s="1"/>
  <c r="J50" i="21" s="1"/>
  <c r="P50" i="21" s="1"/>
  <c r="H52" i="21"/>
  <c r="I52" i="21" s="1"/>
  <c r="J52" i="21" s="1"/>
  <c r="P52" i="21" s="1"/>
  <c r="H45" i="21"/>
  <c r="H49" i="21"/>
  <c r="I49" i="21" s="1"/>
  <c r="J49" i="21" s="1"/>
  <c r="P49" i="21" s="1"/>
  <c r="H44" i="21"/>
  <c r="I44" i="21" s="1"/>
  <c r="H47" i="21"/>
  <c r="I47" i="21" s="1"/>
  <c r="J47" i="21" s="1"/>
  <c r="P47" i="21" s="1"/>
  <c r="H51" i="21"/>
  <c r="G47" i="19"/>
  <c r="I47" i="19" s="1"/>
  <c r="J47" i="19" s="1"/>
  <c r="P47" i="19" s="1"/>
  <c r="G46" i="19"/>
  <c r="G50" i="19"/>
  <c r="I50" i="19" s="1"/>
  <c r="J50" i="19" s="1"/>
  <c r="P50" i="19" s="1"/>
  <c r="G48" i="7"/>
  <c r="I50" i="15"/>
  <c r="J50" i="15" s="1"/>
  <c r="P50" i="15" s="1"/>
  <c r="L50" i="15" s="1"/>
  <c r="E23" i="13"/>
  <c r="D28" i="13"/>
  <c r="G48" i="9"/>
  <c r="I48" i="9" s="1"/>
  <c r="J48" i="9" s="1"/>
  <c r="P48" i="9" s="1"/>
  <c r="L48" i="9" s="1"/>
  <c r="G48" i="19"/>
  <c r="I48" i="19" s="1"/>
  <c r="J48" i="19" s="1"/>
  <c r="P48" i="19" s="1"/>
  <c r="I47" i="22"/>
  <c r="J47" i="22" s="1"/>
  <c r="P47" i="22" s="1"/>
  <c r="L47" i="22" s="1"/>
  <c r="G45" i="8"/>
  <c r="I45" i="8" s="1"/>
  <c r="J45" i="8" s="1"/>
  <c r="P45" i="8" s="1"/>
  <c r="D9" i="13"/>
  <c r="G49" i="5"/>
  <c r="G48" i="5"/>
  <c r="I48" i="5" s="1"/>
  <c r="J48" i="5" s="1"/>
  <c r="P48" i="5" s="1"/>
  <c r="G45" i="5"/>
  <c r="I45" i="5" s="1"/>
  <c r="J45" i="5" s="1"/>
  <c r="P45" i="5" s="1"/>
  <c r="G46" i="5"/>
  <c r="I46" i="5" s="1"/>
  <c r="J46" i="5" s="1"/>
  <c r="P46" i="5" s="1"/>
  <c r="G50" i="5"/>
  <c r="I50" i="5" s="1"/>
  <c r="J50" i="5" s="1"/>
  <c r="P50" i="5" s="1"/>
  <c r="G51" i="5"/>
  <c r="I51" i="5" s="1"/>
  <c r="J51" i="5" s="1"/>
  <c r="P51" i="5" s="1"/>
  <c r="G44" i="5"/>
  <c r="I44" i="5" s="1"/>
  <c r="G52" i="5"/>
  <c r="G47" i="5"/>
  <c r="I47" i="5" s="1"/>
  <c r="J47" i="5" s="1"/>
  <c r="P47" i="5" s="1"/>
  <c r="G47" i="7"/>
  <c r="H48" i="6"/>
  <c r="I48" i="6" s="1"/>
  <c r="J48" i="6" s="1"/>
  <c r="P48" i="6" s="1"/>
  <c r="H49" i="6"/>
  <c r="I49" i="6" s="1"/>
  <c r="J49" i="6" s="1"/>
  <c r="P49" i="6" s="1"/>
  <c r="H50" i="6"/>
  <c r="I50" i="6" s="1"/>
  <c r="J50" i="6" s="1"/>
  <c r="P50" i="6" s="1"/>
  <c r="I46" i="19"/>
  <c r="J46" i="19" s="1"/>
  <c r="P46" i="19" s="1"/>
  <c r="H52" i="6"/>
  <c r="G49" i="9"/>
  <c r="G52" i="8"/>
  <c r="I49" i="20"/>
  <c r="J49" i="20" s="1"/>
  <c r="P49" i="20" s="1"/>
  <c r="G52" i="9"/>
  <c r="I52" i="9" s="1"/>
  <c r="J52" i="9" s="1"/>
  <c r="P52" i="9" s="1"/>
  <c r="I47" i="6"/>
  <c r="J47" i="6" s="1"/>
  <c r="P47" i="6" s="1"/>
  <c r="I48" i="12"/>
  <c r="J48" i="12" s="1"/>
  <c r="P48" i="12" s="1"/>
  <c r="G47" i="8"/>
  <c r="I47" i="8" s="1"/>
  <c r="J47" i="8" s="1"/>
  <c r="P47" i="8" s="1"/>
  <c r="L47" i="8" s="1"/>
  <c r="I51" i="21"/>
  <c r="J51" i="21" s="1"/>
  <c r="P51" i="21" s="1"/>
  <c r="D14" i="13"/>
  <c r="I49" i="5"/>
  <c r="J49" i="5" s="1"/>
  <c r="P49" i="5" s="1"/>
  <c r="N49" i="5" s="1"/>
  <c r="I50" i="2"/>
  <c r="J50" i="2" s="1"/>
  <c r="P50" i="2" s="1"/>
  <c r="L50" i="2" s="1"/>
  <c r="H45" i="25"/>
  <c r="I45" i="25" s="1"/>
  <c r="J45" i="25" s="1"/>
  <c r="P45" i="25" s="1"/>
  <c r="H47" i="25"/>
  <c r="I47" i="25" s="1"/>
  <c r="J47" i="25" s="1"/>
  <c r="P47" i="25" s="1"/>
  <c r="E28" i="13"/>
  <c r="I52" i="2"/>
  <c r="J52" i="2" s="1"/>
  <c r="P52" i="2" s="1"/>
  <c r="E10" i="13"/>
  <c r="J44" i="2"/>
  <c r="P44" i="2" s="1"/>
  <c r="N50" i="24"/>
  <c r="L50" i="24"/>
  <c r="L46" i="24"/>
  <c r="N46" i="24"/>
  <c r="N50" i="15"/>
  <c r="J44" i="22"/>
  <c r="P44" i="22" s="1"/>
  <c r="N49" i="24"/>
  <c r="L49" i="24"/>
  <c r="L48" i="15"/>
  <c r="N48" i="15"/>
  <c r="N51" i="8"/>
  <c r="L51" i="8"/>
  <c r="N49" i="2"/>
  <c r="L49" i="2"/>
  <c r="I44" i="8"/>
  <c r="L51" i="24"/>
  <c r="N51" i="24"/>
  <c r="J45" i="28"/>
  <c r="P45" i="28" s="1"/>
  <c r="G41" i="28"/>
  <c r="F29" i="13" s="1"/>
  <c r="N46" i="28"/>
  <c r="L46" i="28"/>
  <c r="G44" i="4"/>
  <c r="I44" i="4" s="1"/>
  <c r="G47" i="4"/>
  <c r="I47" i="4" s="1"/>
  <c r="J47" i="4" s="1"/>
  <c r="P47" i="4" s="1"/>
  <c r="G48" i="4"/>
  <c r="I48" i="4" s="1"/>
  <c r="J48" i="4" s="1"/>
  <c r="P48" i="4" s="1"/>
  <c r="G50" i="4"/>
  <c r="I50" i="4" s="1"/>
  <c r="J50" i="4" s="1"/>
  <c r="P50" i="4" s="1"/>
  <c r="G51" i="4"/>
  <c r="I51" i="4" s="1"/>
  <c r="J51" i="4" s="1"/>
  <c r="P51" i="4" s="1"/>
  <c r="G52" i="4"/>
  <c r="I52" i="4" s="1"/>
  <c r="J52" i="4" s="1"/>
  <c r="P52" i="4" s="1"/>
  <c r="G49" i="4"/>
  <c r="I49" i="4" s="1"/>
  <c r="J49" i="4" s="1"/>
  <c r="P49" i="4" s="1"/>
  <c r="G46" i="4"/>
  <c r="I46" i="4" s="1"/>
  <c r="J46" i="4" s="1"/>
  <c r="P46" i="4" s="1"/>
  <c r="G45" i="4"/>
  <c r="I45" i="4" s="1"/>
  <c r="J45" i="4" s="1"/>
  <c r="P45" i="4" s="1"/>
  <c r="I46" i="12"/>
  <c r="J46" i="12" s="1"/>
  <c r="P46" i="12" s="1"/>
  <c r="G49" i="29"/>
  <c r="I49" i="29" s="1"/>
  <c r="J49" i="29" s="1"/>
  <c r="P49" i="29" s="1"/>
  <c r="G51" i="29"/>
  <c r="I51" i="29" s="1"/>
  <c r="J51" i="29" s="1"/>
  <c r="P51" i="29" s="1"/>
  <c r="G47" i="29"/>
  <c r="I47" i="29" s="1"/>
  <c r="J47" i="29" s="1"/>
  <c r="P47" i="29" s="1"/>
  <c r="G52" i="29"/>
  <c r="I52" i="29" s="1"/>
  <c r="J52" i="29" s="1"/>
  <c r="P52" i="29" s="1"/>
  <c r="G50" i="29"/>
  <c r="I50" i="29" s="1"/>
  <c r="J50" i="29" s="1"/>
  <c r="P50" i="29" s="1"/>
  <c r="G45" i="29"/>
  <c r="I45" i="29" s="1"/>
  <c r="J45" i="29" s="1"/>
  <c r="P45" i="29" s="1"/>
  <c r="G48" i="29"/>
  <c r="I48" i="29" s="1"/>
  <c r="J48" i="29" s="1"/>
  <c r="P48" i="29" s="1"/>
  <c r="G44" i="29"/>
  <c r="I44" i="29" s="1"/>
  <c r="G46" i="29"/>
  <c r="I46" i="29" s="1"/>
  <c r="J46" i="29" s="1"/>
  <c r="P46" i="29" s="1"/>
  <c r="G41" i="20"/>
  <c r="F21" i="13" s="1"/>
  <c r="J44" i="20"/>
  <c r="P44" i="20" s="1"/>
  <c r="I47" i="9"/>
  <c r="J47" i="9" s="1"/>
  <c r="P47" i="9" s="1"/>
  <c r="I46" i="6"/>
  <c r="J46" i="6" s="1"/>
  <c r="P46" i="6" s="1"/>
  <c r="L49" i="28"/>
  <c r="N49" i="28"/>
  <c r="I44" i="25"/>
  <c r="I47" i="17"/>
  <c r="J47" i="17" s="1"/>
  <c r="P47" i="17" s="1"/>
  <c r="N47" i="8"/>
  <c r="N48" i="20"/>
  <c r="L48" i="20"/>
  <c r="L48" i="2"/>
  <c r="N48" i="2"/>
  <c r="L46" i="19"/>
  <c r="N46" i="19"/>
  <c r="N46" i="17"/>
  <c r="L46" i="17"/>
  <c r="I48" i="8"/>
  <c r="J48" i="8" s="1"/>
  <c r="P48" i="8" s="1"/>
  <c r="H45" i="26"/>
  <c r="H46" i="26"/>
  <c r="H50" i="26"/>
  <c r="H52" i="26"/>
  <c r="H49" i="26"/>
  <c r="H47" i="26"/>
  <c r="H44" i="26"/>
  <c r="H48" i="26"/>
  <c r="H51" i="26"/>
  <c r="L49" i="25"/>
  <c r="L48" i="12"/>
  <c r="N48" i="12"/>
  <c r="N45" i="20"/>
  <c r="L45" i="20"/>
  <c r="N49" i="20"/>
  <c r="L49" i="20"/>
  <c r="I49" i="9"/>
  <c r="J49" i="9" s="1"/>
  <c r="P49" i="9" s="1"/>
  <c r="I51" i="12"/>
  <c r="J51" i="12" s="1"/>
  <c r="P51" i="12" s="1"/>
  <c r="N46" i="20"/>
  <c r="L46" i="20"/>
  <c r="I52" i="6"/>
  <c r="J52" i="6" s="1"/>
  <c r="P52" i="6" s="1"/>
  <c r="L45" i="23"/>
  <c r="N45" i="23"/>
  <c r="J44" i="19"/>
  <c r="P44" i="19" s="1"/>
  <c r="J44" i="17"/>
  <c r="P44" i="17" s="1"/>
  <c r="G41" i="17"/>
  <c r="F18" i="13" s="1"/>
  <c r="G41" i="11"/>
  <c r="F13" i="13" s="1"/>
  <c r="L50" i="11"/>
  <c r="N50" i="11"/>
  <c r="L49" i="17"/>
  <c r="N49" i="17"/>
  <c r="I46" i="8"/>
  <c r="J46" i="8" s="1"/>
  <c r="P46" i="8" s="1"/>
  <c r="N45" i="10"/>
  <c r="L45" i="10"/>
  <c r="N49" i="22"/>
  <c r="L49" i="22"/>
  <c r="G44" i="30"/>
  <c r="I44" i="30" s="1"/>
  <c r="G50" i="30"/>
  <c r="I50" i="30" s="1"/>
  <c r="J50" i="30" s="1"/>
  <c r="P50" i="30" s="1"/>
  <c r="G45" i="30"/>
  <c r="I45" i="30" s="1"/>
  <c r="J45" i="30" s="1"/>
  <c r="P45" i="30" s="1"/>
  <c r="G52" i="30"/>
  <c r="I52" i="30" s="1"/>
  <c r="J52" i="30" s="1"/>
  <c r="P52" i="30" s="1"/>
  <c r="G51" i="30"/>
  <c r="I51" i="30" s="1"/>
  <c r="J51" i="30" s="1"/>
  <c r="P51" i="30" s="1"/>
  <c r="G49" i="30"/>
  <c r="I49" i="30" s="1"/>
  <c r="J49" i="30" s="1"/>
  <c r="P49" i="30" s="1"/>
  <c r="G48" i="30"/>
  <c r="I48" i="30" s="1"/>
  <c r="J48" i="30" s="1"/>
  <c r="P48" i="30" s="1"/>
  <c r="G47" i="30"/>
  <c r="I47" i="30" s="1"/>
  <c r="J47" i="30" s="1"/>
  <c r="P47" i="30" s="1"/>
  <c r="G46" i="30"/>
  <c r="I46" i="30" s="1"/>
  <c r="J46" i="30" s="1"/>
  <c r="P46" i="30" s="1"/>
  <c r="N46" i="22"/>
  <c r="L46" i="22"/>
  <c r="N51" i="28"/>
  <c r="L51" i="28"/>
  <c r="I49" i="19"/>
  <c r="J49" i="19" s="1"/>
  <c r="P49" i="19" s="1"/>
  <c r="N46" i="9"/>
  <c r="L46" i="9"/>
  <c r="I52" i="19"/>
  <c r="J52" i="19" s="1"/>
  <c r="P52" i="19" s="1"/>
  <c r="N47" i="24"/>
  <c r="L47" i="24"/>
  <c r="G47" i="14"/>
  <c r="G48" i="14"/>
  <c r="G46" i="14"/>
  <c r="G44" i="14"/>
  <c r="I44" i="14" s="1"/>
  <c r="G50" i="14"/>
  <c r="G45" i="14"/>
  <c r="G52" i="14"/>
  <c r="D15" i="13"/>
  <c r="G49" i="14"/>
  <c r="G51" i="14"/>
  <c r="E19" i="13"/>
  <c r="G44" i="26"/>
  <c r="I44" i="26" s="1"/>
  <c r="G51" i="26"/>
  <c r="I51" i="26" s="1"/>
  <c r="J51" i="26" s="1"/>
  <c r="P51" i="26" s="1"/>
  <c r="G49" i="26"/>
  <c r="G47" i="26"/>
  <c r="I47" i="26" s="1"/>
  <c r="J47" i="26" s="1"/>
  <c r="P47" i="26" s="1"/>
  <c r="G45" i="26"/>
  <c r="I45" i="26" s="1"/>
  <c r="J45" i="26" s="1"/>
  <c r="P45" i="26" s="1"/>
  <c r="G50" i="26"/>
  <c r="G48" i="26"/>
  <c r="I48" i="26" s="1"/>
  <c r="J48" i="26" s="1"/>
  <c r="P48" i="26" s="1"/>
  <c r="G46" i="26"/>
  <c r="I46" i="26" s="1"/>
  <c r="J46" i="26" s="1"/>
  <c r="P46" i="26" s="1"/>
  <c r="G52" i="26"/>
  <c r="I52" i="26" s="1"/>
  <c r="J52" i="26" s="1"/>
  <c r="P52" i="26" s="1"/>
  <c r="I47" i="2"/>
  <c r="J47" i="2" s="1"/>
  <c r="P47" i="2" s="1"/>
  <c r="N51" i="23"/>
  <c r="L51" i="23"/>
  <c r="N46" i="23"/>
  <c r="L46" i="23"/>
  <c r="I45" i="19"/>
  <c r="J45" i="19" s="1"/>
  <c r="P45" i="19" s="1"/>
  <c r="N46" i="2"/>
  <c r="L46" i="2"/>
  <c r="N51" i="10"/>
  <c r="L51" i="10"/>
  <c r="J44" i="24"/>
  <c r="P44" i="24" s="1"/>
  <c r="G41" i="24"/>
  <c r="F25" i="13" s="1"/>
  <c r="I48" i="25"/>
  <c r="J48" i="25" s="1"/>
  <c r="P48" i="25" s="1"/>
  <c r="L45" i="11"/>
  <c r="N45" i="11"/>
  <c r="I44" i="6"/>
  <c r="N45" i="17"/>
  <c r="L45" i="17"/>
  <c r="N48" i="10"/>
  <c r="L48" i="10"/>
  <c r="J44" i="23"/>
  <c r="P44" i="23" s="1"/>
  <c r="G41" i="23"/>
  <c r="F24" i="13" s="1"/>
  <c r="I52" i="22"/>
  <c r="J52" i="22" s="1"/>
  <c r="P52" i="22" s="1"/>
  <c r="L51" i="15"/>
  <c r="N51" i="15"/>
  <c r="N47" i="23"/>
  <c r="L47" i="23"/>
  <c r="L48" i="17"/>
  <c r="N48" i="17"/>
  <c r="N45" i="15"/>
  <c r="L45" i="15"/>
  <c r="J44" i="9"/>
  <c r="P44" i="9" s="1"/>
  <c r="N52" i="17"/>
  <c r="L52" i="17"/>
  <c r="L51" i="17"/>
  <c r="N51" i="17"/>
  <c r="G49" i="27"/>
  <c r="I49" i="27" s="1"/>
  <c r="J49" i="27" s="1"/>
  <c r="P49" i="27" s="1"/>
  <c r="G44" i="27"/>
  <c r="I44" i="27" s="1"/>
  <c r="G47" i="27"/>
  <c r="I47" i="27" s="1"/>
  <c r="J47" i="27" s="1"/>
  <c r="P47" i="27" s="1"/>
  <c r="G51" i="27"/>
  <c r="I51" i="27" s="1"/>
  <c r="J51" i="27" s="1"/>
  <c r="P51" i="27" s="1"/>
  <c r="G46" i="27"/>
  <c r="I46" i="27" s="1"/>
  <c r="J46" i="27" s="1"/>
  <c r="P46" i="27" s="1"/>
  <c r="G45" i="27"/>
  <c r="I45" i="27" s="1"/>
  <c r="J45" i="27" s="1"/>
  <c r="P45" i="27" s="1"/>
  <c r="G50" i="27"/>
  <c r="I50" i="27" s="1"/>
  <c r="J50" i="27" s="1"/>
  <c r="P50" i="27" s="1"/>
  <c r="G48" i="27"/>
  <c r="I48" i="27" s="1"/>
  <c r="J48" i="27" s="1"/>
  <c r="P48" i="27" s="1"/>
  <c r="G52" i="27"/>
  <c r="I52" i="27" s="1"/>
  <c r="J52" i="27" s="1"/>
  <c r="P52" i="27" s="1"/>
  <c r="L51" i="25"/>
  <c r="N51" i="25"/>
  <c r="N47" i="10"/>
  <c r="L47" i="10"/>
  <c r="N48" i="21"/>
  <c r="L48" i="21"/>
  <c r="I48" i="7"/>
  <c r="J48" i="7" s="1"/>
  <c r="P48" i="7" s="1"/>
  <c r="I51" i="6"/>
  <c r="J51" i="6" s="1"/>
  <c r="P51" i="6" s="1"/>
  <c r="L48" i="23"/>
  <c r="N48" i="23"/>
  <c r="I51" i="19"/>
  <c r="J51" i="19" s="1"/>
  <c r="P51" i="19" s="1"/>
  <c r="I51" i="22"/>
  <c r="J51" i="22" s="1"/>
  <c r="P51" i="22" s="1"/>
  <c r="I44" i="15"/>
  <c r="L48" i="28"/>
  <c r="N48" i="28"/>
  <c r="N47" i="6"/>
  <c r="L47" i="6"/>
  <c r="H48" i="18"/>
  <c r="I48" i="18" s="1"/>
  <c r="J48" i="18" s="1"/>
  <c r="P48" i="18" s="1"/>
  <c r="H47" i="18"/>
  <c r="I47" i="18" s="1"/>
  <c r="J47" i="18" s="1"/>
  <c r="P47" i="18" s="1"/>
  <c r="H46" i="18"/>
  <c r="I46" i="18" s="1"/>
  <c r="J46" i="18" s="1"/>
  <c r="P46" i="18" s="1"/>
  <c r="H44" i="18"/>
  <c r="I44" i="18" s="1"/>
  <c r="H52" i="18"/>
  <c r="I52" i="18" s="1"/>
  <c r="J52" i="18" s="1"/>
  <c r="P52" i="18" s="1"/>
  <c r="H50" i="18"/>
  <c r="H51" i="18"/>
  <c r="I51" i="18" s="1"/>
  <c r="J51" i="18" s="1"/>
  <c r="P51" i="18" s="1"/>
  <c r="H49" i="18"/>
  <c r="I49" i="18" s="1"/>
  <c r="J49" i="18" s="1"/>
  <c r="P49" i="18" s="1"/>
  <c r="H45" i="18"/>
  <c r="I45" i="18" s="1"/>
  <c r="J45" i="18" s="1"/>
  <c r="P45" i="18" s="1"/>
  <c r="H46" i="14"/>
  <c r="H45" i="14"/>
  <c r="H52" i="14"/>
  <c r="H49" i="14"/>
  <c r="H48" i="14"/>
  <c r="H44" i="14"/>
  <c r="H47" i="14"/>
  <c r="H50" i="14"/>
  <c r="H51" i="14"/>
  <c r="N46" i="21"/>
  <c r="L46" i="21"/>
  <c r="L52" i="23"/>
  <c r="N52" i="23"/>
  <c r="I50" i="22"/>
  <c r="J50" i="22" s="1"/>
  <c r="P50" i="22" s="1"/>
  <c r="I47" i="15"/>
  <c r="J47" i="15" s="1"/>
  <c r="P47" i="15" s="1"/>
  <c r="N50" i="17"/>
  <c r="L50" i="17"/>
  <c r="L50" i="9"/>
  <c r="N50" i="9"/>
  <c r="N46" i="10"/>
  <c r="L46" i="10"/>
  <c r="I46" i="15"/>
  <c r="J46" i="15" s="1"/>
  <c r="P46" i="15" s="1"/>
  <c r="L52" i="28"/>
  <c r="N52" i="28"/>
  <c r="H48" i="7"/>
  <c r="H45" i="7"/>
  <c r="I45" i="7" s="1"/>
  <c r="J45" i="7" s="1"/>
  <c r="P45" i="7" s="1"/>
  <c r="H49" i="7"/>
  <c r="I49" i="7" s="1"/>
  <c r="J49" i="7" s="1"/>
  <c r="P49" i="7" s="1"/>
  <c r="H50" i="7"/>
  <c r="I50" i="7" s="1"/>
  <c r="J50" i="7" s="1"/>
  <c r="P50" i="7" s="1"/>
  <c r="H52" i="7"/>
  <c r="I52" i="7" s="1"/>
  <c r="J52" i="7" s="1"/>
  <c r="P52" i="7" s="1"/>
  <c r="H51" i="7"/>
  <c r="I51" i="7" s="1"/>
  <c r="J51" i="7" s="1"/>
  <c r="P51" i="7" s="1"/>
  <c r="H44" i="7"/>
  <c r="I44" i="7" s="1"/>
  <c r="H46" i="7"/>
  <c r="I46" i="7" s="1"/>
  <c r="J46" i="7" s="1"/>
  <c r="P46" i="7" s="1"/>
  <c r="H47" i="7"/>
  <c r="I47" i="7" s="1"/>
  <c r="J47" i="7" s="1"/>
  <c r="P47" i="7" s="1"/>
  <c r="N47" i="20"/>
  <c r="L47" i="20"/>
  <c r="N49" i="23"/>
  <c r="L49" i="23"/>
  <c r="N50" i="19"/>
  <c r="L50" i="19"/>
  <c r="L50" i="5"/>
  <c r="N50" i="5"/>
  <c r="I46" i="25"/>
  <c r="J46" i="25" s="1"/>
  <c r="P46" i="25" s="1"/>
  <c r="G48" i="3"/>
  <c r="I48" i="3" s="1"/>
  <c r="J48" i="3" s="1"/>
  <c r="P48" i="3" s="1"/>
  <c r="G47" i="3"/>
  <c r="I47" i="3" s="1"/>
  <c r="J47" i="3" s="1"/>
  <c r="P47" i="3" s="1"/>
  <c r="G46" i="3"/>
  <c r="I46" i="3" s="1"/>
  <c r="J46" i="3" s="1"/>
  <c r="P46" i="3" s="1"/>
  <c r="G49" i="3"/>
  <c r="I49" i="3" s="1"/>
  <c r="J49" i="3" s="1"/>
  <c r="P49" i="3" s="1"/>
  <c r="G51" i="3"/>
  <c r="I51" i="3" s="1"/>
  <c r="J51" i="3" s="1"/>
  <c r="P51" i="3" s="1"/>
  <c r="G50" i="3"/>
  <c r="I50" i="3" s="1"/>
  <c r="J50" i="3" s="1"/>
  <c r="P50" i="3" s="1"/>
  <c r="G52" i="3"/>
  <c r="I52" i="3" s="1"/>
  <c r="J52" i="3" s="1"/>
  <c r="P52" i="3" s="1"/>
  <c r="G45" i="3"/>
  <c r="I45" i="3" s="1"/>
  <c r="J45" i="3" s="1"/>
  <c r="P45" i="3" s="1"/>
  <c r="G44" i="3"/>
  <c r="I44" i="3" s="1"/>
  <c r="N45" i="24"/>
  <c r="L45" i="24"/>
  <c r="N47" i="28"/>
  <c r="L47" i="28"/>
  <c r="I52" i="25"/>
  <c r="J52" i="25" s="1"/>
  <c r="P52" i="25" s="1"/>
  <c r="I45" i="22"/>
  <c r="J45" i="22" s="1"/>
  <c r="P45" i="22" s="1"/>
  <c r="I52" i="15"/>
  <c r="J52" i="15" s="1"/>
  <c r="P52" i="15" s="1"/>
  <c r="H50" i="16"/>
  <c r="I50" i="16" s="1"/>
  <c r="J50" i="16" s="1"/>
  <c r="P50" i="16" s="1"/>
  <c r="H45" i="16"/>
  <c r="I45" i="16" s="1"/>
  <c r="J45" i="16" s="1"/>
  <c r="P45" i="16" s="1"/>
  <c r="H52" i="16"/>
  <c r="I52" i="16" s="1"/>
  <c r="J52" i="16" s="1"/>
  <c r="P52" i="16" s="1"/>
  <c r="H48" i="16"/>
  <c r="I48" i="16" s="1"/>
  <c r="J48" i="16" s="1"/>
  <c r="P48" i="16" s="1"/>
  <c r="H49" i="16"/>
  <c r="I49" i="16" s="1"/>
  <c r="J49" i="16" s="1"/>
  <c r="P49" i="16" s="1"/>
  <c r="H44" i="16"/>
  <c r="I44" i="16" s="1"/>
  <c r="H47" i="16"/>
  <c r="I47" i="16" s="1"/>
  <c r="J47" i="16" s="1"/>
  <c r="P47" i="16" s="1"/>
  <c r="H46" i="16"/>
  <c r="I46" i="16" s="1"/>
  <c r="J46" i="16" s="1"/>
  <c r="P46" i="16" s="1"/>
  <c r="H51" i="16"/>
  <c r="I51" i="16" s="1"/>
  <c r="J51" i="16" s="1"/>
  <c r="P51" i="16" s="1"/>
  <c r="L50" i="23"/>
  <c r="N50" i="23"/>
  <c r="J44" i="12"/>
  <c r="P44" i="12" s="1"/>
  <c r="N48" i="24"/>
  <c r="L48" i="24"/>
  <c r="I52" i="24"/>
  <c r="J52" i="24" s="1"/>
  <c r="P52" i="24" s="1"/>
  <c r="I50" i="25"/>
  <c r="J50" i="25" s="1"/>
  <c r="P50" i="25" s="1"/>
  <c r="I50" i="18"/>
  <c r="J50" i="18" s="1"/>
  <c r="P50" i="18" s="1"/>
  <c r="I48" i="22"/>
  <c r="J48" i="22" s="1"/>
  <c r="P48" i="22" s="1"/>
  <c r="I49" i="15"/>
  <c r="J49" i="15" s="1"/>
  <c r="P49" i="15" s="1"/>
  <c r="N47" i="25" l="1"/>
  <c r="L47" i="25"/>
  <c r="L49" i="6"/>
  <c r="N49" i="6"/>
  <c r="G41" i="5"/>
  <c r="F7" i="13" s="1"/>
  <c r="J44" i="5"/>
  <c r="P44" i="5" s="1"/>
  <c r="N51" i="5"/>
  <c r="L51" i="5"/>
  <c r="N47" i="19"/>
  <c r="L47" i="19"/>
  <c r="N45" i="5"/>
  <c r="L45" i="5"/>
  <c r="L50" i="12"/>
  <c r="N50" i="12"/>
  <c r="N52" i="10"/>
  <c r="L52" i="10"/>
  <c r="J45" i="12"/>
  <c r="P45" i="12" s="1"/>
  <c r="G41" i="12"/>
  <c r="F14" i="13" s="1"/>
  <c r="N45" i="25"/>
  <c r="L45" i="25"/>
  <c r="N47" i="5"/>
  <c r="L47" i="5"/>
  <c r="N48" i="5"/>
  <c r="L48" i="5"/>
  <c r="L50" i="10"/>
  <c r="N50" i="10"/>
  <c r="J44" i="10"/>
  <c r="P44" i="10" s="1"/>
  <c r="L44" i="10" s="1"/>
  <c r="G41" i="10"/>
  <c r="F12" i="13" s="1"/>
  <c r="J45" i="9"/>
  <c r="P45" i="9" s="1"/>
  <c r="G41" i="9"/>
  <c r="F11" i="13" s="1"/>
  <c r="L48" i="6"/>
  <c r="N48" i="6"/>
  <c r="L50" i="6"/>
  <c r="N50" i="6"/>
  <c r="N49" i="10"/>
  <c r="L49" i="10"/>
  <c r="L45" i="21"/>
  <c r="N45" i="21"/>
  <c r="L49" i="5"/>
  <c r="N45" i="2"/>
  <c r="L45" i="2"/>
  <c r="N48" i="9"/>
  <c r="L52" i="5"/>
  <c r="N51" i="21"/>
  <c r="L51" i="21"/>
  <c r="L49" i="11"/>
  <c r="N49" i="11"/>
  <c r="L52" i="12"/>
  <c r="N50" i="21"/>
  <c r="L50" i="21"/>
  <c r="N50" i="8"/>
  <c r="N51" i="2"/>
  <c r="L51" i="2"/>
  <c r="L47" i="11"/>
  <c r="N47" i="11"/>
  <c r="I49" i="26"/>
  <c r="J49" i="26" s="1"/>
  <c r="P49" i="26" s="1"/>
  <c r="N46" i="5"/>
  <c r="L46" i="5"/>
  <c r="N50" i="2"/>
  <c r="N47" i="22"/>
  <c r="L51" i="20"/>
  <c r="N51" i="20"/>
  <c r="N52" i="21"/>
  <c r="L52" i="21"/>
  <c r="N47" i="12"/>
  <c r="I49" i="14"/>
  <c r="J49" i="14" s="1"/>
  <c r="P49" i="14" s="1"/>
  <c r="N49" i="12"/>
  <c r="N52" i="2"/>
  <c r="L52" i="2"/>
  <c r="I52" i="8"/>
  <c r="J52" i="8" s="1"/>
  <c r="P52" i="8" s="1"/>
  <c r="L47" i="21"/>
  <c r="N47" i="21"/>
  <c r="L51" i="9"/>
  <c r="N51" i="9"/>
  <c r="G41" i="21"/>
  <c r="F22" i="13" s="1"/>
  <c r="J44" i="21"/>
  <c r="P44" i="21" s="1"/>
  <c r="L49" i="21"/>
  <c r="N49" i="21"/>
  <c r="N51" i="18"/>
  <c r="L51" i="18"/>
  <c r="N52" i="16"/>
  <c r="L52" i="16"/>
  <c r="G41" i="18"/>
  <c r="F19" i="13" s="1"/>
  <c r="J44" i="18"/>
  <c r="P44" i="18" s="1"/>
  <c r="N49" i="16"/>
  <c r="L49" i="16"/>
  <c r="N46" i="18"/>
  <c r="L46" i="18"/>
  <c r="L47" i="18"/>
  <c r="N47" i="18"/>
  <c r="N52" i="7"/>
  <c r="L52" i="7"/>
  <c r="N47" i="7"/>
  <c r="L47" i="7"/>
  <c r="N48" i="16"/>
  <c r="L48" i="16"/>
  <c r="L49" i="7"/>
  <c r="N49" i="7"/>
  <c r="N51" i="16"/>
  <c r="L51" i="16"/>
  <c r="N49" i="18"/>
  <c r="L49" i="18"/>
  <c r="L46" i="16"/>
  <c r="N46" i="16"/>
  <c r="J44" i="16"/>
  <c r="P44" i="16" s="1"/>
  <c r="G41" i="16"/>
  <c r="F17" i="13" s="1"/>
  <c r="N45" i="18"/>
  <c r="L45" i="18"/>
  <c r="L52" i="18"/>
  <c r="N52" i="18"/>
  <c r="N50" i="7"/>
  <c r="L50" i="7"/>
  <c r="G41" i="15"/>
  <c r="F16" i="13" s="1"/>
  <c r="J44" i="15"/>
  <c r="P44" i="15" s="1"/>
  <c r="L52" i="27"/>
  <c r="N52" i="27"/>
  <c r="N49" i="19"/>
  <c r="L49" i="19"/>
  <c r="N51" i="12"/>
  <c r="L51" i="12"/>
  <c r="L47" i="9"/>
  <c r="N47" i="9"/>
  <c r="L52" i="4"/>
  <c r="N52" i="4"/>
  <c r="N50" i="3"/>
  <c r="L50" i="3"/>
  <c r="N52" i="19"/>
  <c r="L52" i="19"/>
  <c r="N51" i="3"/>
  <c r="L51" i="3"/>
  <c r="L45" i="16"/>
  <c r="N45" i="16"/>
  <c r="L50" i="16"/>
  <c r="N50" i="16"/>
  <c r="L46" i="3"/>
  <c r="N46" i="3"/>
  <c r="N52" i="15"/>
  <c r="L52" i="15"/>
  <c r="N47" i="3"/>
  <c r="L47" i="3"/>
  <c r="N51" i="22"/>
  <c r="L51" i="22"/>
  <c r="N48" i="27"/>
  <c r="L48" i="27"/>
  <c r="I51" i="14"/>
  <c r="J51" i="14" s="1"/>
  <c r="P51" i="14" s="1"/>
  <c r="N49" i="9"/>
  <c r="L49" i="9"/>
  <c r="N44" i="20"/>
  <c r="L44" i="20"/>
  <c r="L51" i="4"/>
  <c r="N51" i="4"/>
  <c r="N52" i="26"/>
  <c r="L52" i="26"/>
  <c r="L46" i="15"/>
  <c r="N46" i="15"/>
  <c r="L44" i="23"/>
  <c r="N44" i="23"/>
  <c r="L49" i="26"/>
  <c r="N49" i="26"/>
  <c r="L51" i="26"/>
  <c r="N51" i="26"/>
  <c r="L46" i="4"/>
  <c r="N46" i="4"/>
  <c r="G41" i="30"/>
  <c r="F31" i="13" s="1"/>
  <c r="J44" i="30"/>
  <c r="P44" i="30" s="1"/>
  <c r="N46" i="6"/>
  <c r="L46" i="6"/>
  <c r="N49" i="4"/>
  <c r="L49" i="4"/>
  <c r="L45" i="22"/>
  <c r="N45" i="22"/>
  <c r="N48" i="3"/>
  <c r="L48" i="3"/>
  <c r="L50" i="27"/>
  <c r="N50" i="27"/>
  <c r="J44" i="6"/>
  <c r="P44" i="6" s="1"/>
  <c r="G41" i="6"/>
  <c r="F8" i="13" s="1"/>
  <c r="L49" i="14"/>
  <c r="N49" i="14"/>
  <c r="N50" i="4"/>
  <c r="L50" i="4"/>
  <c r="N44" i="24"/>
  <c r="L44" i="24"/>
  <c r="L45" i="19"/>
  <c r="N45" i="19"/>
  <c r="L45" i="4"/>
  <c r="N45" i="4"/>
  <c r="J44" i="8"/>
  <c r="P44" i="8" s="1"/>
  <c r="G41" i="8"/>
  <c r="F10" i="13" s="1"/>
  <c r="N49" i="3"/>
  <c r="L49" i="3"/>
  <c r="G41" i="27"/>
  <c r="F28" i="13" s="1"/>
  <c r="J44" i="27"/>
  <c r="P44" i="27" s="1"/>
  <c r="L51" i="7"/>
  <c r="N51" i="7"/>
  <c r="N49" i="8"/>
  <c r="L49" i="8"/>
  <c r="N52" i="24"/>
  <c r="L52" i="24"/>
  <c r="L46" i="25"/>
  <c r="N46" i="25"/>
  <c r="N45" i="27"/>
  <c r="L45" i="27"/>
  <c r="N44" i="17"/>
  <c r="L44" i="17"/>
  <c r="N52" i="25"/>
  <c r="L52" i="25"/>
  <c r="L46" i="27"/>
  <c r="N46" i="27"/>
  <c r="I52" i="14"/>
  <c r="J52" i="14" s="1"/>
  <c r="P52" i="14" s="1"/>
  <c r="N44" i="19"/>
  <c r="L44" i="19"/>
  <c r="G41" i="29"/>
  <c r="F30" i="13" s="1"/>
  <c r="J44" i="29"/>
  <c r="P44" i="29" s="1"/>
  <c r="L47" i="4"/>
  <c r="N47" i="4"/>
  <c r="N48" i="7"/>
  <c r="L48" i="7"/>
  <c r="N44" i="9"/>
  <c r="L44" i="9"/>
  <c r="L45" i="30"/>
  <c r="N45" i="30"/>
  <c r="N50" i="30"/>
  <c r="L50" i="30"/>
  <c r="L45" i="6"/>
  <c r="N45" i="6"/>
  <c r="J44" i="26"/>
  <c r="P44" i="26" s="1"/>
  <c r="G41" i="26"/>
  <c r="F27" i="13" s="1"/>
  <c r="N48" i="4"/>
  <c r="L48" i="4"/>
  <c r="L44" i="12"/>
  <c r="N44" i="12"/>
  <c r="N48" i="25"/>
  <c r="L48" i="25"/>
  <c r="N48" i="29"/>
  <c r="L48" i="29"/>
  <c r="J44" i="4"/>
  <c r="P44" i="4" s="1"/>
  <c r="G41" i="4"/>
  <c r="F6" i="13" s="1"/>
  <c r="L51" i="19"/>
  <c r="N51" i="19"/>
  <c r="L46" i="29"/>
  <c r="N46" i="29"/>
  <c r="N51" i="27"/>
  <c r="L51" i="27"/>
  <c r="I45" i="14"/>
  <c r="J45" i="14" s="1"/>
  <c r="P45" i="14" s="1"/>
  <c r="G41" i="19"/>
  <c r="F20" i="13" s="1"/>
  <c r="N51" i="6"/>
  <c r="L51" i="6"/>
  <c r="N47" i="27"/>
  <c r="L47" i="27"/>
  <c r="N47" i="2"/>
  <c r="L47" i="2"/>
  <c r="I50" i="14"/>
  <c r="J50" i="14" s="1"/>
  <c r="P50" i="14" s="1"/>
  <c r="N45" i="29"/>
  <c r="L45" i="29"/>
  <c r="L45" i="8"/>
  <c r="N45" i="8"/>
  <c r="L50" i="29"/>
  <c r="N50" i="29"/>
  <c r="N52" i="29"/>
  <c r="L52" i="29"/>
  <c r="N46" i="30"/>
  <c r="L46" i="30"/>
  <c r="N46" i="8"/>
  <c r="L46" i="8"/>
  <c r="L44" i="5"/>
  <c r="N44" i="5"/>
  <c r="N47" i="30"/>
  <c r="L47" i="30"/>
  <c r="L48" i="22"/>
  <c r="N48" i="22"/>
  <c r="L44" i="22"/>
  <c r="N44" i="22"/>
  <c r="N44" i="2"/>
  <c r="L44" i="2"/>
  <c r="N52" i="22"/>
  <c r="L52" i="22"/>
  <c r="L48" i="26"/>
  <c r="N48" i="26"/>
  <c r="I48" i="14"/>
  <c r="J48" i="14" s="1"/>
  <c r="P48" i="14" s="1"/>
  <c r="N48" i="30"/>
  <c r="L48" i="30"/>
  <c r="N47" i="29"/>
  <c r="L47" i="29"/>
  <c r="N50" i="18"/>
  <c r="L50" i="18"/>
  <c r="J44" i="3"/>
  <c r="P44" i="3" s="1"/>
  <c r="G41" i="3"/>
  <c r="F5" i="13" s="1"/>
  <c r="L48" i="18"/>
  <c r="N48" i="18"/>
  <c r="N47" i="15"/>
  <c r="L47" i="15"/>
  <c r="I50" i="26"/>
  <c r="J50" i="26" s="1"/>
  <c r="P50" i="26" s="1"/>
  <c r="I47" i="14"/>
  <c r="J47" i="14" s="1"/>
  <c r="P47" i="14" s="1"/>
  <c r="L49" i="30"/>
  <c r="N49" i="30"/>
  <c r="N52" i="6"/>
  <c r="L52" i="6"/>
  <c r="L51" i="29"/>
  <c r="N51" i="29"/>
  <c r="G41" i="22"/>
  <c r="F23" i="13" s="1"/>
  <c r="G41" i="2"/>
  <c r="F4" i="13" s="1"/>
  <c r="L46" i="7"/>
  <c r="N46" i="7"/>
  <c r="L49" i="15"/>
  <c r="N49" i="15"/>
  <c r="N49" i="27"/>
  <c r="L49" i="27"/>
  <c r="I46" i="14"/>
  <c r="J46" i="14" s="1"/>
  <c r="P46" i="14" s="1"/>
  <c r="G41" i="7"/>
  <c r="F9" i="13" s="1"/>
  <c r="J44" i="7"/>
  <c r="P44" i="7" s="1"/>
  <c r="N50" i="25"/>
  <c r="L50" i="25"/>
  <c r="L45" i="3"/>
  <c r="N45" i="3"/>
  <c r="N50" i="22"/>
  <c r="L50" i="22"/>
  <c r="L48" i="19"/>
  <c r="N48" i="19"/>
  <c r="L45" i="26"/>
  <c r="N45" i="26"/>
  <c r="L51" i="30"/>
  <c r="N51" i="30"/>
  <c r="L52" i="9"/>
  <c r="N52" i="9"/>
  <c r="N48" i="8"/>
  <c r="L48" i="8"/>
  <c r="N47" i="17"/>
  <c r="L47" i="17"/>
  <c r="L49" i="29"/>
  <c r="N49" i="29"/>
  <c r="L45" i="28"/>
  <c r="N45" i="28"/>
  <c r="G41" i="14"/>
  <c r="F15" i="13" s="1"/>
  <c r="J44" i="14"/>
  <c r="P44" i="14" s="1"/>
  <c r="L45" i="7"/>
  <c r="N45" i="7"/>
  <c r="N46" i="26"/>
  <c r="L46" i="26"/>
  <c r="L52" i="3"/>
  <c r="N52" i="3"/>
  <c r="N47" i="16"/>
  <c r="L47" i="16"/>
  <c r="N47" i="26"/>
  <c r="L47" i="26"/>
  <c r="N52" i="30"/>
  <c r="L52" i="30"/>
  <c r="G41" i="25"/>
  <c r="F26" i="13" s="1"/>
  <c r="J44" i="25"/>
  <c r="P44" i="25" s="1"/>
  <c r="N46" i="12"/>
  <c r="L46" i="12"/>
  <c r="L45" i="9" l="1"/>
  <c r="N45" i="9"/>
  <c r="N44" i="21"/>
  <c r="L44" i="21"/>
  <c r="N52" i="8"/>
  <c r="L52" i="8"/>
  <c r="N44" i="10"/>
  <c r="L45" i="12"/>
  <c r="N45" i="12"/>
  <c r="N50" i="14"/>
  <c r="L50" i="14"/>
  <c r="L44" i="4"/>
  <c r="N44" i="4"/>
  <c r="L44" i="8"/>
  <c r="N44" i="8"/>
  <c r="N44" i="16"/>
  <c r="L44" i="16"/>
  <c r="L48" i="14"/>
  <c r="N48" i="14"/>
  <c r="N44" i="7"/>
  <c r="L44" i="7"/>
  <c r="L47" i="14"/>
  <c r="N47" i="14"/>
  <c r="L44" i="29"/>
  <c r="N44" i="29"/>
  <c r="N46" i="14"/>
  <c r="L46" i="14"/>
  <c r="L50" i="26"/>
  <c r="N50" i="26"/>
  <c r="L45" i="14"/>
  <c r="N45" i="14"/>
  <c r="N44" i="30"/>
  <c r="L44" i="30"/>
  <c r="L44" i="18"/>
  <c r="N44" i="18"/>
  <c r="L44" i="26"/>
  <c r="N44" i="26"/>
  <c r="L52" i="14"/>
  <c r="N52" i="14"/>
  <c r="L44" i="15"/>
  <c r="N44" i="15"/>
  <c r="N44" i="6"/>
  <c r="L44" i="6"/>
  <c r="L44" i="27"/>
  <c r="N44" i="27"/>
  <c r="L51" i="14"/>
  <c r="N51" i="14"/>
  <c r="N44" i="25"/>
  <c r="L44" i="25"/>
  <c r="L44" i="14"/>
  <c r="N44" i="14"/>
  <c r="L44" i="3"/>
  <c r="N44" i="3"/>
</calcChain>
</file>

<file path=xl/sharedStrings.xml><?xml version="1.0" encoding="utf-8"?>
<sst xmlns="http://schemas.openxmlformats.org/spreadsheetml/2006/main" count="5332" uniqueCount="151">
  <si>
    <t>RIEPILOGO MISURAZIONE DEL LIVELLO DI ESPOSIZIONE AL RISCHIO E FORMULAZIONE GIUDIZIO SINTETICO</t>
  </si>
  <si>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</si>
  <si>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</si>
  <si>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</si>
  <si>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</si>
  <si>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</si>
  <si>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</si>
  <si>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</si>
  <si>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</si>
  <si>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</si>
  <si>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MAPPATURA PROCEDIMENTI - VALUTAZIONE DEL RISCHIO</t>
  </si>
  <si>
    <t>Segreteria e Contratti – Servizi culturali - Biblioteca – Pubblica Istruzione – Manifestazioni Sport</t>
  </si>
  <si>
    <t>Servizio Trasporto scolastico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</si>
  <si>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</si>
  <si>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</si>
  <si>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</si>
  <si>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</si>
  <si>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</si>
  <si>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</si>
  <si>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</si>
  <si>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</si>
  <si>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</si>
  <si>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</si>
  <si>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</si>
  <si>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</si>
  <si>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</si>
  <si>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</si>
  <si>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</si>
  <si>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</si>
  <si>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</si>
  <si>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</si>
  <si>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</si>
  <si>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</si>
  <si>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</si>
  <si>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</si>
  <si>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</si>
  <si>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</si>
  <si>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</si>
  <si>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</si>
  <si>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</si>
  <si>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</si>
  <si>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</si>
  <si>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</si>
  <si>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</si>
  <si>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</si>
  <si>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</si>
  <si>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</si>
  <si>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</si>
  <si>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</si>
  <si>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</si>
  <si>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</si>
  <si>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</si>
  <si>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</si>
  <si>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</si>
  <si>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</si>
  <si>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</si>
  <si>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</si>
  <si>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</si>
  <si>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</si>
  <si>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</si>
  <si>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</si>
  <si>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</si>
  <si>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</si>
  <si>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</si>
  <si>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</si>
  <si>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</si>
  <si>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</si>
  <si>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</si>
  <si>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</si>
  <si>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</si>
  <si>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</si>
  <si>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</si>
  <si>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</si>
  <si>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</si>
  <si>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</si>
  <si>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</si>
  <si>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</si>
  <si>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</si>
  <si>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Ristorazione scolastica</t>
  </si>
  <si>
    <t>Trasmissione rapporti abusi edilizi</t>
  </si>
  <si>
    <t>x</t>
  </si>
  <si>
    <t>Contratti d’appalto</t>
  </si>
  <si>
    <t>Fornitura gratuita di libri di testo per alunni delle scuole primarie</t>
  </si>
  <si>
    <t>Concessione di patrocini</t>
  </si>
  <si>
    <t>Iscrizione alla biblioteca comunale</t>
  </si>
  <si>
    <t>Prestiti librari (interno e interbibliotecario)</t>
  </si>
  <si>
    <t>Organizzazione convegni, mostre e di iniziative di carattere culturale</t>
  </si>
  <si>
    <t xml:space="preserve">Concessione utilizzo sale comunali </t>
  </si>
  <si>
    <t>Iscrizione all'albo delle associazioni comunali</t>
  </si>
  <si>
    <t>Le misure adottate sono buone e permettono di mantenere un buon controllo del livello di rischio complessivo.</t>
  </si>
  <si>
    <t>Controllo anagrafico del nucleo familiare, dei requisiti previsti per le agevolazioni</t>
  </si>
  <si>
    <t>La mancanza di rilievi o reclami denota la buona gestione del procedimento. Tuttavia la fattispcie dello stesso viene valutata con rischio complessivo medio per le carateristiche del procedimento stesso</t>
  </si>
  <si>
    <t>Controllo anagrafico e ISEE  del nucleo familiare, dei requisiti previsti per le agevolazioni</t>
  </si>
  <si>
    <t>La natura vincolata del procedimento non necessità di misure particolari</t>
  </si>
  <si>
    <t>Istruttoria/normativa - Controllo dei documenti richiesti - Registrazione Agenzia delle entrate</t>
  </si>
  <si>
    <t xml:space="preserve">Controllo anagrafico del nucleo familiare, dei requisiti previsti </t>
  </si>
  <si>
    <t xml:space="preserve">Assegnazione prevista dallo Statuto e dai regolamenti </t>
  </si>
  <si>
    <t>Controllo anagrafico, dei requisiti previsti per l'iscrizione</t>
  </si>
  <si>
    <t xml:space="preserve">Assegnazione prevista dal regolamento </t>
  </si>
  <si>
    <t>Istruttoria e normative</t>
  </si>
  <si>
    <t>Valutazione da parte dell'A.S. nella fase istruttoria. -Periodica valutazione del bisogno assistenziale.</t>
  </si>
  <si>
    <t>La mancanza di rilievi o reclami denota la buona gestione del procedimento. Tuttavia la fattispecie dello stesso viene valutata con rischio complessivo medio per le caratteristiche del procedimento stesso.</t>
  </si>
  <si>
    <t>Valutazione da parte dell'A.S. nella fase istruttoria. -Periodica valutazione del bisogno assistenziale. - Incontri periodici tra i soggetti a vario titolo coinvolti.</t>
  </si>
  <si>
    <t>Valutazione da parte dell'A.S. nella fase istruttoria. -Periodica valutazione del bisogno assistenziale. - Coinvolgimento delle famiglie.</t>
  </si>
  <si>
    <t>La mancanza di rilievi o reclami denota la buona gestione del procedimento. La fattispecie dello stesso viene valutata con rischio complessivo basso per le caratteristiche del procedimento stesso.</t>
  </si>
  <si>
    <t>Verifica situazione economica e dichiarazioni ISEE. - Valutazione da parte dell'A.S.</t>
  </si>
  <si>
    <t>Controlli periodici a campione sulle dichiarazioni rese. - Creazione di griglie per la valutazione delle istanze.</t>
  </si>
  <si>
    <t xml:space="preserve">Controlli sulla gestione della cassa e del fondo economale. Adozione da parte del Responsabile di determinazioni di approvazione del rendiconto trimestrale. </t>
  </si>
  <si>
    <t>Il processo è ritenuto sensibile, pertanto si è adottata la separazione di funzioni tra il soggetto che ha il potere decisionale, il soggetto che lo esegue e il soggetto che lo controlla. La misurazione del rischio risulta media in quanto grazie alle misure applicate vi è un buon controllo del processo.</t>
  </si>
  <si>
    <t>Ampliamento del ricorso al confronto concorrenziale anche nelle ipotesi in cui la legge consente l’affidamento diretto. - Verifica sulla composizione delle Commissioni giudicatrici (assenza di incompatibilità e conflitto di interessi). - Rotazione dei fornitori</t>
  </si>
  <si>
    <t xml:space="preserve"> Effettuazione dei controlli obbligatori propedeutici al pagamento di fatture. - Tracciabilità pagamenti e Verifica posizione fiscale e contributiva dei fornitori.  - Verifica del rispetto dei tempi di incasso.</t>
  </si>
  <si>
    <t>Adozione deliberazioni consiliari. -Pareri obbligatori resi dal Revisore dei Conti e dal Responsabile finanziario. - Trasmissione dati alla Corte dei Conti.</t>
  </si>
  <si>
    <t>Il processo è ritenuto sensibile, pertanto si è adottata la separazione di funzioni tra il soggetto che ha il potere decisionale, il soggetto che lo esegue e il soggetto che lo controlla. La misurazione del rischio risulta critica per le caratteristiche del processo, ma la gestione dello stesso garantisce un buon controllo del rischio.</t>
  </si>
  <si>
    <t>Verifica della contabilità e della cassa. - Monitoraggio periodico dello stato di avanzamento di impegni e accertamenti / pagamenti e riscossioni.</t>
  </si>
  <si>
    <t>Adozione deliberazione consiliare. -Pareri obbligatori resi dal Revisore dei Conti e dal Responsabile finanziario. - Trasmissione dati alla Corte dei Conti.</t>
  </si>
  <si>
    <t>Comunicazione al Dipartimento della Funzione Pubblica sugli incarichi autorizzati ai dipendenti e sulle assenze. - Adozione di delibera di conferimento di incarico da parte dell'organo preposto. -Trasmissione Conto annuale del personale.</t>
  </si>
  <si>
    <t>Adozione di atti in materia di orario di lavoro e gestione del personale. - Rispetto normativa nazionale in materia di congedi e permessi.</t>
  </si>
  <si>
    <t>Provvedimenti e adempimenti relativi al personale elaborati di concerto tra più soggetti.</t>
  </si>
  <si>
    <t>Verifica sulla composizione delle commissioni esaminatrici (assenza di incompatibilità, condanne penali etc). - Verifica sui requisiti posseduti dai candidati e sulla veridicità delle dichiarazioni rese.</t>
  </si>
  <si>
    <t>Deliberazioni adottate dall'organo consiliare. - Pubblicazione degli atti nel rispetto della normativa vigente.</t>
  </si>
  <si>
    <t>Verifiche casuali dei versamenti IMU/TASI. - Attività svolta di concerto tra più soggetti.</t>
  </si>
  <si>
    <t>AREA ECONOMICO FINANZIARIA - UFFICIO SERVIZI SOCIALI</t>
  </si>
  <si>
    <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</si>
  <si>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</si>
  <si>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</si>
  <si>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</si>
  <si>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</si>
  <si>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AREA ECONOMICO FINANZIARIA - SERVIZIO ECONOMATO</t>
  </si>
  <si>
    <t>AREA ECONOMICO FINANZIARIA - UFFICIO RAGIONERIA</t>
  </si>
  <si>
    <t>AREA ECONOMICO FINANZIARIA - UFFICIO PERSONALE</t>
  </si>
  <si>
    <t>AREA ECONOMICO FINANZIARIA - UFFICIO TRIBUTI</t>
  </si>
  <si>
    <t>12- Ammissioni servizio assistenza domiciliare e servizio educativo minori</t>
  </si>
  <si>
    <t>13-Affido minori o inserimenti in comunità</t>
  </si>
  <si>
    <t>14- Inserimento adulti in case di riposo o strutture</t>
  </si>
  <si>
    <t>15-Assistenza economica a persone o nuclei in situazione di disagio</t>
  </si>
  <si>
    <t>16-Gestione contributi regionali ( ICDB- Buono libri - FSA)</t>
  </si>
  <si>
    <t>17- Gestione servizio di economato</t>
  </si>
  <si>
    <t>18-Acquisizioni di beni e servizi</t>
  </si>
  <si>
    <t>19-Liquidazioni, mandati, incassi</t>
  </si>
  <si>
    <t>20- Gestione bilancio di previsione, dup, pluriennale</t>
  </si>
  <si>
    <t>21- Prelievi FdR, variazioni, assestamento, peg</t>
  </si>
  <si>
    <t>22- Rendiconto di gestione</t>
  </si>
  <si>
    <t>23-Adempimenti gestione personale comunicazioni Anagrafe prestazioni / Perlapa Gepas / Rilevazioni Conto annuale</t>
  </si>
  <si>
    <t>24- Gestione fruizioni permessi e congedi</t>
  </si>
  <si>
    <t>25-Competenze mensili al personale dipendente e amministratori</t>
  </si>
  <si>
    <t>26-Pratiche relative a selezioni, assunzioni, cessazioni, mobilità</t>
  </si>
  <si>
    <t>27-Delibere di approvazione regolamenti e aliquote/tariffe tributi comunali</t>
  </si>
  <si>
    <t>28- Attività di accertamento e rimborsi IMU - TASI</t>
  </si>
  <si>
    <t>La natura vincolata del procedimento non necessita di misure particolari oltre la verifica dei requisiti</t>
  </si>
  <si>
    <t>NR. SCHEDE COMPILATE: 28</t>
  </si>
  <si>
    <t>DATA COMPILAZIONE: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</si>
</sst>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1"/>
      <color indexed="56"/>
      <name val="Calibri"/>
      <family val="2"/>
    </font>
    <font>
      <b/>
      <sz val="10"/>
      <color indexed="56"/>
      <name val="Calibri"/>
      <family val="2"/>
    </font>
    <font>
      <b/>
      <sz val="16"/>
      <color indexed="8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b/>
      <sz val="12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9"/>
      <name val="Times New Roman"/>
      <family val="1"/>
    </font>
    <font>
      <sz val="10"/>
      <color indexed="9"/>
      <name val="Wingdings"/>
      <charset val="2"/>
    </font>
    <font>
      <sz val="10"/>
      <color indexed="8"/>
      <name val="Wingdings"/>
      <charset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b/>
      <sz val="11"/>
      <color rgb="FFFFFFFF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color rgb="FF000000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21"/>
      </patternFill>
    </fill>
    <fill>
      <patternFill patternType="solid">
        <fgColor indexed="60"/>
        <bgColor indexed="25"/>
      </patternFill>
    </fill>
    <fill>
      <patternFill patternType="solid">
        <fgColor indexed="11"/>
        <bgColor indexed="49"/>
      </patternFill>
    </fill>
    <fill>
      <patternFill patternType="solid">
        <fgColor indexed="29"/>
        <bgColor indexed="45"/>
      </patternFill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rgb="FFFFFF0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20" fillId="0" borderId="0"/>
  </cellStyleXfs>
  <cellXfs count="165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49" fontId="5" fillId="2" borderId="0" xfId="0" applyNumberFormat="1" applyFont="1" applyFill="1"/>
    <xf numFmtId="49" fontId="5" fillId="2" borderId="0" xfId="0" applyNumberFormat="1" applyFont="1" applyFill="1" applyAlignment="1">
      <alignment horizontal="left" wrapText="1"/>
    </xf>
    <xf numFmtId="49" fontId="5" fillId="2" borderId="0" xfId="0" applyNumberFormat="1" applyFont="1" applyFill="1" applyAlignment="1">
      <alignment wrapText="1"/>
    </xf>
    <xf numFmtId="0" fontId="6" fillId="3" borderId="2" xfId="0" applyFont="1" applyFill="1" applyBorder="1" applyAlignment="1">
      <alignment horizontal="justify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justify" wrapText="1"/>
    </xf>
    <xf numFmtId="0" fontId="7" fillId="4" borderId="2" xfId="0" applyFont="1" applyFill="1" applyBorder="1" applyAlignment="1">
      <alignment horizontal="center" vertical="center"/>
    </xf>
    <xf numFmtId="0" fontId="1" fillId="5" borderId="0" xfId="0" applyFont="1" applyFill="1"/>
    <xf numFmtId="0" fontId="2" fillId="0" borderId="0" xfId="0" applyFont="1"/>
    <xf numFmtId="0" fontId="7" fillId="4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right" vertical="top" wrapText="1"/>
    </xf>
    <xf numFmtId="0" fontId="1" fillId="0" borderId="2" xfId="0" applyFont="1" applyBorder="1"/>
    <xf numFmtId="0" fontId="6" fillId="3" borderId="4" xfId="0" applyFont="1" applyFill="1" applyBorder="1" applyAlignment="1">
      <alignment horizontal="justify" wrapText="1"/>
    </xf>
    <xf numFmtId="0" fontId="6" fillId="3" borderId="5" xfId="0" applyFont="1" applyFill="1" applyBorder="1" applyAlignment="1">
      <alignment horizontal="justify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justify" wrapText="1"/>
    </xf>
    <xf numFmtId="0" fontId="1" fillId="0" borderId="7" xfId="0" applyFont="1" applyBorder="1" applyAlignment="1">
      <alignment horizontal="justify" wrapText="1"/>
    </xf>
    <xf numFmtId="0" fontId="4" fillId="7" borderId="2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right" vertical="top" wrapText="1"/>
    </xf>
    <xf numFmtId="0" fontId="11" fillId="0" borderId="0" xfId="0" applyFont="1" applyAlignment="1">
      <alignment horizontal="right"/>
    </xf>
    <xf numFmtId="0" fontId="3" fillId="8" borderId="0" xfId="0" applyFont="1" applyFill="1" applyAlignment="1">
      <alignment horizontal="right"/>
    </xf>
    <xf numFmtId="0" fontId="3" fillId="8" borderId="0" xfId="0" applyFont="1" applyFill="1"/>
    <xf numFmtId="0" fontId="12" fillId="8" borderId="0" xfId="0" applyFont="1" applyFill="1"/>
    <xf numFmtId="0" fontId="3" fillId="9" borderId="0" xfId="0" applyFont="1" applyFill="1" applyAlignment="1">
      <alignment horizontal="right"/>
    </xf>
    <xf numFmtId="0" fontId="3" fillId="9" borderId="0" xfId="0" applyFont="1" applyFill="1"/>
    <xf numFmtId="0" fontId="12" fillId="9" borderId="0" xfId="0" applyFont="1" applyFill="1"/>
    <xf numFmtId="0" fontId="11" fillId="5" borderId="0" xfId="0" applyFont="1" applyFill="1" applyAlignment="1">
      <alignment horizontal="right"/>
    </xf>
    <xf numFmtId="0" fontId="11" fillId="5" borderId="0" xfId="0" applyFont="1" applyFill="1"/>
    <xf numFmtId="0" fontId="1" fillId="10" borderId="0" xfId="0" applyFont="1" applyFill="1"/>
    <xf numFmtId="0" fontId="14" fillId="5" borderId="8" xfId="0" applyFont="1" applyFill="1" applyBorder="1" applyAlignment="1">
      <alignment horizontal="justify" vertical="top" wrapText="1"/>
    </xf>
    <xf numFmtId="0" fontId="14" fillId="5" borderId="9" xfId="0" applyFont="1" applyFill="1" applyBorder="1" applyAlignment="1">
      <alignment horizontal="justify" vertical="top" wrapText="1"/>
    </xf>
    <xf numFmtId="0" fontId="14" fillId="5" borderId="10" xfId="0" applyFont="1" applyFill="1" applyBorder="1" applyAlignment="1">
      <alignment horizontal="justify" vertical="top" wrapText="1"/>
    </xf>
    <xf numFmtId="0" fontId="15" fillId="11" borderId="6" xfId="0" applyFont="1" applyFill="1" applyBorder="1" applyAlignment="1">
      <alignment horizontal="justify" vertical="top" wrapText="1"/>
    </xf>
    <xf numFmtId="0" fontId="16" fillId="11" borderId="7" xfId="0" applyFont="1" applyFill="1" applyBorder="1" applyAlignment="1">
      <alignment horizontal="justify" vertical="top" wrapText="1"/>
    </xf>
    <xf numFmtId="0" fontId="15" fillId="11" borderId="7" xfId="0" applyFont="1" applyFill="1" applyBorder="1" applyAlignment="1">
      <alignment horizontal="justify" vertical="top" wrapText="1"/>
    </xf>
    <xf numFmtId="0" fontId="15" fillId="7" borderId="6" xfId="0" applyFont="1" applyFill="1" applyBorder="1" applyAlignment="1">
      <alignment horizontal="justify" vertical="top" wrapText="1"/>
    </xf>
    <xf numFmtId="0" fontId="16" fillId="7" borderId="7" xfId="0" applyFont="1" applyFill="1" applyBorder="1" applyAlignment="1">
      <alignment horizontal="justify" vertical="top" wrapText="1"/>
    </xf>
    <xf numFmtId="0" fontId="15" fillId="7" borderId="7" xfId="0" applyFont="1" applyFill="1" applyBorder="1" applyAlignment="1">
      <alignment horizontal="justify" vertical="top" wrapText="1"/>
    </xf>
    <xf numFmtId="0" fontId="15" fillId="12" borderId="6" xfId="0" applyFont="1" applyFill="1" applyBorder="1" applyAlignment="1">
      <alignment horizontal="justify" vertical="top" wrapText="1"/>
    </xf>
    <xf numFmtId="0" fontId="16" fillId="12" borderId="7" xfId="0" applyFont="1" applyFill="1" applyBorder="1" applyAlignment="1">
      <alignment horizontal="justify" vertical="top" wrapText="1"/>
    </xf>
    <xf numFmtId="0" fontId="15" fillId="12" borderId="7" xfId="0" applyFont="1" applyFill="1" applyBorder="1" applyAlignment="1">
      <alignment horizontal="justify" vertical="top" wrapText="1"/>
    </xf>
    <xf numFmtId="0" fontId="14" fillId="10" borderId="6" xfId="0" applyFont="1" applyFill="1" applyBorder="1" applyAlignment="1">
      <alignment horizontal="justify" vertical="top" wrapText="1"/>
    </xf>
    <xf numFmtId="0" fontId="17" fillId="10" borderId="7" xfId="0" applyFont="1" applyFill="1" applyBorder="1" applyAlignment="1">
      <alignment horizontal="justify" vertical="top" wrapText="1"/>
    </xf>
    <xf numFmtId="0" fontId="14" fillId="10" borderId="7" xfId="0" applyFont="1" applyFill="1" applyBorder="1" applyAlignment="1">
      <alignment horizontal="justify" vertical="top" wrapText="1"/>
    </xf>
    <xf numFmtId="0" fontId="14" fillId="6" borderId="6" xfId="0" applyFont="1" applyFill="1" applyBorder="1" applyAlignment="1">
      <alignment horizontal="justify" vertical="top" wrapText="1"/>
    </xf>
    <xf numFmtId="0" fontId="16" fillId="6" borderId="7" xfId="0" applyFont="1" applyFill="1" applyBorder="1" applyAlignment="1">
      <alignment horizontal="justify" vertical="top" wrapText="1"/>
    </xf>
    <xf numFmtId="0" fontId="14" fillId="6" borderId="7" xfId="0" applyFont="1" applyFill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3" fillId="13" borderId="0" xfId="0" applyFont="1" applyFill="1" applyAlignment="1">
      <alignment horizontal="center"/>
    </xf>
    <xf numFmtId="0" fontId="3" fillId="0" borderId="0" xfId="0" applyFont="1"/>
    <xf numFmtId="0" fontId="1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0" fontId="19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3" fillId="0" borderId="0" xfId="1" applyFont="1" applyAlignment="1">
      <alignment horizontal="center" vertical="center"/>
    </xf>
    <xf numFmtId="0" fontId="24" fillId="0" borderId="0" xfId="1" applyFont="1"/>
    <xf numFmtId="0" fontId="23" fillId="0" borderId="0" xfId="1" applyFont="1"/>
    <xf numFmtId="0" fontId="23" fillId="0" borderId="0" xfId="1" applyFont="1" applyAlignment="1">
      <alignment horizontal="center"/>
    </xf>
    <xf numFmtId="0" fontId="22" fillId="14" borderId="0" xfId="1" applyFont="1" applyFill="1"/>
    <xf numFmtId="0" fontId="25" fillId="0" borderId="0" xfId="1" applyFont="1" applyAlignment="1">
      <alignment horizontal="center" vertical="center"/>
    </xf>
    <xf numFmtId="0" fontId="26" fillId="15" borderId="30" xfId="1" applyFont="1" applyFill="1" applyBorder="1" applyAlignment="1">
      <alignment vertical="center" wrapText="1"/>
    </xf>
    <xf numFmtId="0" fontId="26" fillId="15" borderId="30" xfId="1" applyFont="1" applyFill="1" applyBorder="1" applyAlignment="1">
      <alignment horizontal="center" vertical="center" wrapText="1"/>
    </xf>
    <xf numFmtId="0" fontId="26" fillId="15" borderId="31" xfId="1" applyFont="1" applyFill="1" applyBorder="1" applyAlignment="1">
      <alignment horizontal="center" vertical="center" wrapText="1"/>
    </xf>
    <xf numFmtId="0" fontId="26" fillId="15" borderId="31" xfId="1" applyFont="1" applyFill="1" applyBorder="1" applyAlignment="1">
      <alignment vertical="center" wrapText="1"/>
    </xf>
    <xf numFmtId="0" fontId="25" fillId="0" borderId="0" xfId="1" applyFont="1" applyAlignment="1">
      <alignment vertical="center"/>
    </xf>
    <xf numFmtId="0" fontId="23" fillId="16" borderId="14" xfId="1" applyFont="1" applyFill="1" applyBorder="1" applyAlignment="1">
      <alignment horizontal="center" vertical="center"/>
    </xf>
    <xf numFmtId="0" fontId="23" fillId="16" borderId="15" xfId="1" applyFont="1" applyFill="1" applyBorder="1" applyAlignment="1">
      <alignment horizontal="center" vertical="center" wrapText="1"/>
    </xf>
    <xf numFmtId="0" fontId="23" fillId="16" borderId="16" xfId="1" applyFont="1" applyFill="1" applyBorder="1" applyAlignment="1">
      <alignment horizontal="center" vertical="center" wrapText="1"/>
    </xf>
    <xf numFmtId="0" fontId="23" fillId="0" borderId="17" xfId="1" applyFont="1" applyBorder="1" applyAlignment="1">
      <alignment horizontal="left" vertical="center" wrapText="1"/>
    </xf>
    <xf numFmtId="0" fontId="23" fillId="0" borderId="18" xfId="1" applyFont="1" applyBorder="1" applyAlignment="1">
      <alignment horizontal="left" vertical="center" wrapText="1"/>
    </xf>
    <xf numFmtId="0" fontId="23" fillId="0" borderId="19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49" fontId="23" fillId="16" borderId="15" xfId="1" applyNumberFormat="1" applyFont="1" applyFill="1" applyBorder="1" applyAlignment="1">
      <alignment horizontal="left" vertical="center" wrapText="1"/>
    </xf>
    <xf numFmtId="0" fontId="23" fillId="0" borderId="20" xfId="1" applyFont="1" applyBorder="1" applyAlignment="1">
      <alignment vertical="center" wrapText="1"/>
    </xf>
    <xf numFmtId="49" fontId="23" fillId="16" borderId="14" xfId="1" applyNumberFormat="1" applyFont="1" applyFill="1" applyBorder="1" applyAlignment="1">
      <alignment vertical="center" wrapText="1"/>
    </xf>
    <xf numFmtId="0" fontId="23" fillId="16" borderId="14" xfId="1" applyFont="1" applyFill="1" applyBorder="1" applyAlignment="1">
      <alignment horizontal="center" vertical="center" wrapText="1"/>
    </xf>
    <xf numFmtId="0" fontId="23" fillId="16" borderId="21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right"/>
    </xf>
    <xf numFmtId="49" fontId="21" fillId="17" borderId="0" xfId="1" applyNumberFormat="1" applyFont="1" applyFill="1"/>
    <xf numFmtId="49" fontId="21" fillId="17" borderId="0" xfId="1" applyNumberFormat="1" applyFont="1" applyFill="1" applyAlignment="1">
      <alignment horizontal="left" wrapText="1"/>
    </xf>
    <xf numFmtId="49" fontId="21" fillId="17" borderId="0" xfId="1" applyNumberFormat="1" applyFont="1" applyFill="1" applyAlignment="1">
      <alignment wrapText="1"/>
    </xf>
    <xf numFmtId="0" fontId="27" fillId="18" borderId="14" xfId="1" applyFont="1" applyFill="1" applyBorder="1" applyAlignment="1">
      <alignment horizontal="justify" wrapText="1"/>
    </xf>
    <xf numFmtId="0" fontId="27" fillId="18" borderId="14" xfId="1" applyFont="1" applyFill="1" applyBorder="1" applyAlignment="1">
      <alignment horizontal="center" vertical="center" wrapText="1"/>
    </xf>
    <xf numFmtId="0" fontId="23" fillId="0" borderId="14" xfId="1" applyFont="1" applyBorder="1" applyAlignment="1">
      <alignment wrapText="1"/>
    </xf>
    <xf numFmtId="0" fontId="23" fillId="0" borderId="14" xfId="1" applyFont="1" applyBorder="1" applyAlignment="1">
      <alignment horizontal="justify" wrapText="1"/>
    </xf>
    <xf numFmtId="0" fontId="28" fillId="19" borderId="14" xfId="1" applyFont="1" applyFill="1" applyBorder="1" applyAlignment="1">
      <alignment horizontal="center" vertical="center"/>
    </xf>
    <xf numFmtId="0" fontId="23" fillId="20" borderId="0" xfId="1" applyFont="1" applyFill="1"/>
    <xf numFmtId="0" fontId="22" fillId="0" borderId="0" xfId="1" applyFont="1"/>
    <xf numFmtId="0" fontId="28" fillId="19" borderId="22" xfId="1" applyFont="1" applyFill="1" applyBorder="1" applyAlignment="1">
      <alignment horizontal="center" vertical="center"/>
    </xf>
    <xf numFmtId="0" fontId="26" fillId="21" borderId="14" xfId="1" applyFont="1" applyFill="1" applyBorder="1" applyAlignment="1">
      <alignment horizontal="center" vertical="top" wrapText="1"/>
    </xf>
    <xf numFmtId="0" fontId="26" fillId="21" borderId="14" xfId="1" applyFont="1" applyFill="1" applyBorder="1" applyAlignment="1">
      <alignment horizontal="right" vertical="top" wrapText="1"/>
    </xf>
    <xf numFmtId="0" fontId="23" fillId="0" borderId="14" xfId="1" applyFont="1" applyBorder="1"/>
    <xf numFmtId="0" fontId="29" fillId="18" borderId="23" xfId="1" applyFont="1" applyFill="1" applyBorder="1" applyAlignment="1">
      <alignment horizontal="justify" wrapText="1"/>
    </xf>
    <xf numFmtId="0" fontId="29" fillId="18" borderId="24" xfId="1" applyFont="1" applyFill="1" applyBorder="1" applyAlignment="1">
      <alignment horizontal="justify" wrapText="1"/>
    </xf>
    <xf numFmtId="0" fontId="30" fillId="0" borderId="25" xfId="1" applyFont="1" applyBorder="1" applyAlignment="1">
      <alignment wrapText="1"/>
    </xf>
    <xf numFmtId="0" fontId="30" fillId="0" borderId="0" xfId="1" applyFont="1" applyAlignment="1">
      <alignment horizontal="justify" wrapText="1"/>
    </xf>
    <xf numFmtId="0" fontId="30" fillId="0" borderId="26" xfId="1" applyFont="1" applyBorder="1" applyAlignment="1">
      <alignment horizontal="justify" wrapText="1"/>
    </xf>
    <xf numFmtId="0" fontId="26" fillId="22" borderId="14" xfId="1" applyFont="1" applyFill="1" applyBorder="1" applyAlignment="1">
      <alignment horizontal="center" vertical="top" wrapText="1"/>
    </xf>
    <xf numFmtId="0" fontId="26" fillId="22" borderId="14" xfId="1" applyFont="1" applyFill="1" applyBorder="1" applyAlignment="1">
      <alignment horizontal="right" vertical="top" wrapText="1"/>
    </xf>
    <xf numFmtId="0" fontId="31" fillId="0" borderId="0" xfId="1" applyFont="1" applyAlignment="1">
      <alignment horizontal="right"/>
    </xf>
    <xf numFmtId="0" fontId="25" fillId="23" borderId="0" xfId="1" applyFont="1" applyFill="1" applyAlignment="1">
      <alignment horizontal="right"/>
    </xf>
    <xf numFmtId="0" fontId="25" fillId="23" borderId="0" xfId="1" applyFont="1" applyFill="1"/>
    <xf numFmtId="0" fontId="32" fillId="23" borderId="0" xfId="1" applyFont="1" applyFill="1"/>
    <xf numFmtId="0" fontId="25" fillId="24" borderId="0" xfId="1" applyFont="1" applyFill="1" applyAlignment="1">
      <alignment horizontal="right"/>
    </xf>
    <xf numFmtId="0" fontId="25" fillId="24" borderId="0" xfId="1" applyFont="1" applyFill="1"/>
    <xf numFmtId="0" fontId="32" fillId="24" borderId="0" xfId="1" applyFont="1" applyFill="1"/>
    <xf numFmtId="0" fontId="31" fillId="20" borderId="0" xfId="1" applyFont="1" applyFill="1" applyAlignment="1">
      <alignment horizontal="right"/>
    </xf>
    <xf numFmtId="0" fontId="31" fillId="20" borderId="0" xfId="1" applyFont="1" applyFill="1"/>
    <xf numFmtId="0" fontId="23" fillId="14" borderId="0" xfId="1" applyFont="1" applyFill="1"/>
    <xf numFmtId="0" fontId="33" fillId="25" borderId="32" xfId="1" applyFont="1" applyFill="1" applyBorder="1" applyAlignment="1">
      <alignment horizontal="justify" vertical="top" wrapText="1"/>
    </xf>
    <xf numFmtId="0" fontId="33" fillId="25" borderId="33" xfId="1" applyFont="1" applyFill="1" applyBorder="1" applyAlignment="1">
      <alignment horizontal="justify" vertical="top" wrapText="1"/>
    </xf>
    <xf numFmtId="0" fontId="33" fillId="25" borderId="34" xfId="1" applyFont="1" applyFill="1" applyBorder="1" applyAlignment="1">
      <alignment horizontal="justify" vertical="top" wrapText="1"/>
    </xf>
    <xf numFmtId="0" fontId="34" fillId="26" borderId="35" xfId="1" applyFont="1" applyFill="1" applyBorder="1" applyAlignment="1">
      <alignment horizontal="justify" vertical="top" wrapText="1"/>
    </xf>
    <xf numFmtId="0" fontId="35" fillId="26" borderId="36" xfId="1" applyFont="1" applyFill="1" applyBorder="1" applyAlignment="1">
      <alignment horizontal="justify" vertical="top" wrapText="1"/>
    </xf>
    <xf numFmtId="0" fontId="34" fillId="26" borderId="36" xfId="1" applyFont="1" applyFill="1" applyBorder="1" applyAlignment="1">
      <alignment horizontal="justify" vertical="top" wrapText="1"/>
    </xf>
    <xf numFmtId="0" fontId="34" fillId="27" borderId="35" xfId="1" applyFont="1" applyFill="1" applyBorder="1" applyAlignment="1">
      <alignment horizontal="justify" vertical="top" wrapText="1"/>
    </xf>
    <xf numFmtId="0" fontId="35" fillId="27" borderId="36" xfId="1" applyFont="1" applyFill="1" applyBorder="1" applyAlignment="1">
      <alignment horizontal="justify" vertical="top" wrapText="1"/>
    </xf>
    <xf numFmtId="0" fontId="34" fillId="27" borderId="36" xfId="1" applyFont="1" applyFill="1" applyBorder="1" applyAlignment="1">
      <alignment horizontal="justify" vertical="top" wrapText="1"/>
    </xf>
    <xf numFmtId="0" fontId="34" fillId="28" borderId="35" xfId="1" applyFont="1" applyFill="1" applyBorder="1" applyAlignment="1">
      <alignment horizontal="justify" vertical="top" wrapText="1"/>
    </xf>
    <xf numFmtId="0" fontId="35" fillId="28" borderId="36" xfId="1" applyFont="1" applyFill="1" applyBorder="1" applyAlignment="1">
      <alignment horizontal="justify" vertical="top" wrapText="1"/>
    </xf>
    <xf numFmtId="0" fontId="34" fillId="28" borderId="36" xfId="1" applyFont="1" applyFill="1" applyBorder="1" applyAlignment="1">
      <alignment horizontal="justify" vertical="top" wrapText="1"/>
    </xf>
    <xf numFmtId="0" fontId="36" fillId="14" borderId="35" xfId="1" applyFont="1" applyFill="1" applyBorder="1" applyAlignment="1">
      <alignment horizontal="justify" vertical="top" wrapText="1"/>
    </xf>
    <xf numFmtId="0" fontId="37" fillId="14" borderId="36" xfId="1" applyFont="1" applyFill="1" applyBorder="1" applyAlignment="1">
      <alignment horizontal="justify" vertical="top" wrapText="1"/>
    </xf>
    <xf numFmtId="0" fontId="36" fillId="14" borderId="36" xfId="1" applyFont="1" applyFill="1" applyBorder="1" applyAlignment="1">
      <alignment horizontal="justify" vertical="top" wrapText="1"/>
    </xf>
    <xf numFmtId="0" fontId="33" fillId="21" borderId="35" xfId="1" applyFont="1" applyFill="1" applyBorder="1" applyAlignment="1">
      <alignment horizontal="justify" vertical="top" wrapText="1"/>
    </xf>
    <xf numFmtId="0" fontId="35" fillId="21" borderId="36" xfId="1" applyFont="1" applyFill="1" applyBorder="1" applyAlignment="1">
      <alignment horizontal="justify" vertical="top" wrapText="1"/>
    </xf>
    <xf numFmtId="0" fontId="33" fillId="21" borderId="36" xfId="1" applyFont="1" applyFill="1" applyBorder="1" applyAlignment="1">
      <alignment horizontal="justify" vertical="top" wrapText="1"/>
    </xf>
    <xf numFmtId="0" fontId="23" fillId="0" borderId="0" xfId="1" applyFont="1" applyAlignment="1">
      <alignment horizontal="right"/>
    </xf>
    <xf numFmtId="0" fontId="25" fillId="29" borderId="0" xfId="1" applyFont="1" applyFill="1" applyAlignment="1">
      <alignment horizontal="center"/>
    </xf>
    <xf numFmtId="0" fontId="25" fillId="0" borderId="0" xfId="1" applyFont="1"/>
    <xf numFmtId="0" fontId="23" fillId="19" borderId="14" xfId="1" applyFont="1" applyFill="1" applyBorder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 applyAlignment="1">
      <alignment horizontal="right"/>
    </xf>
    <xf numFmtId="0" fontId="23" fillId="0" borderId="14" xfId="1" applyFont="1" applyBorder="1" applyAlignment="1">
      <alignment horizontal="right"/>
    </xf>
    <xf numFmtId="0" fontId="23" fillId="0" borderId="14" xfId="1" applyFont="1" applyBorder="1" applyAlignment="1">
      <alignment horizontal="center"/>
    </xf>
    <xf numFmtId="0" fontId="23" fillId="29" borderId="14" xfId="1" applyFont="1" applyFill="1" applyBorder="1" applyAlignment="1">
      <alignment horizontal="center"/>
    </xf>
    <xf numFmtId="1" fontId="23" fillId="16" borderId="15" xfId="1" applyNumberFormat="1" applyFont="1" applyFill="1" applyBorder="1" applyAlignment="1">
      <alignment horizontal="left" vertical="center" wrapText="1"/>
    </xf>
    <xf numFmtId="1" fontId="23" fillId="16" borderId="14" xfId="1" applyNumberFormat="1" applyFont="1" applyFill="1" applyBorder="1" applyAlignment="1">
      <alignment horizontal="center" vertical="center"/>
    </xf>
    <xf numFmtId="1" fontId="23" fillId="0" borderId="0" xfId="1" applyNumberFormat="1" applyFont="1" applyAlignment="1">
      <alignment horizontal="left" vertical="center" wrapText="1"/>
    </xf>
    <xf numFmtId="0" fontId="38" fillId="15" borderId="0" xfId="1" applyFont="1" applyFill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top" wrapText="1"/>
    </xf>
    <xf numFmtId="0" fontId="4" fillId="6" borderId="0" xfId="0" applyFont="1" applyFill="1" applyAlignment="1">
      <alignment horizontal="center" wrapText="1"/>
    </xf>
    <xf numFmtId="0" fontId="4" fillId="7" borderId="8" xfId="0" applyFont="1" applyFill="1" applyBorder="1" applyAlignment="1">
      <alignment horizontal="justify" wrapText="1"/>
    </xf>
    <xf numFmtId="0" fontId="4" fillId="7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40" fillId="25" borderId="32" xfId="1" applyFont="1" applyFill="1" applyBorder="1" applyAlignment="1">
      <alignment horizontal="center" vertical="top" wrapText="1"/>
    </xf>
    <xf numFmtId="0" fontId="40" fillId="25" borderId="33" xfId="1" applyFont="1" applyFill="1" applyBorder="1" applyAlignment="1">
      <alignment horizontal="center" vertical="top" wrapText="1"/>
    </xf>
    <xf numFmtId="0" fontId="40" fillId="25" borderId="34" xfId="1" applyFont="1" applyFill="1" applyBorder="1" applyAlignment="1">
      <alignment horizontal="center" vertical="top" wrapText="1"/>
    </xf>
    <xf numFmtId="0" fontId="26" fillId="21" borderId="0" xfId="1" applyFont="1" applyFill="1" applyAlignment="1">
      <alignment horizontal="center" wrapText="1"/>
    </xf>
    <xf numFmtId="0" fontId="39" fillId="22" borderId="28" xfId="1" applyFont="1" applyFill="1" applyBorder="1" applyAlignment="1">
      <alignment horizontal="justify" wrapText="1"/>
    </xf>
    <xf numFmtId="0" fontId="39" fillId="22" borderId="29" xfId="1" applyFont="1" applyFill="1" applyBorder="1" applyAlignment="1">
      <alignment horizontal="justify" wrapText="1"/>
    </xf>
    <xf numFmtId="0" fontId="26" fillId="22" borderId="0" xfId="1" applyFont="1" applyFill="1" applyAlignment="1">
      <alignment horizontal="center" wrapText="1"/>
    </xf>
    <xf numFmtId="0" fontId="22" fillId="0" borderId="0" xfId="1" applyFont="1" applyAlignment="1">
      <alignment horizont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topLeftCell="A2" zoomScaleNormal="100" workbookViewId="0">
      <selection activeCell="C32" sqref="C32"/>
    </sheetView>
  </sheetViews>
  <sheetFormatPr defaultRowHeight="12.75" x14ac:dyDescent="0.2"/>
  <cols>
    <col min="1" max="1" width="5" style="66" customWidth="1"/>
    <col min="2" max="2" width="18.5703125" style="68" customWidth="1"/>
    <col min="3" max="3" width="30.7109375" style="68" customWidth="1"/>
    <col min="4" max="4" width="12.140625" style="69" customWidth="1"/>
    <col min="5" max="5" width="11.140625" style="69" customWidth="1"/>
    <col min="6" max="6" width="12.42578125" style="69" customWidth="1"/>
    <col min="7" max="7" width="55.7109375" style="68" bestFit="1" customWidth="1"/>
    <col min="8" max="8" width="39.140625" style="68" customWidth="1"/>
    <col min="9" max="9" width="59.140625" style="68" customWidth="1"/>
    <col min="10" max="16384" width="9.140625" style="68"/>
  </cols>
  <sheetData>
    <row r="1" spans="1:9" ht="18.75" x14ac:dyDescent="0.3">
      <c r="B1" s="67" t="s">
        <v>0</v>
      </c>
      <c r="I1" s="70" t="s">
        <v>150</v>
      </c>
    </row>
    <row r="2" spans="1:9" ht="15" x14ac:dyDescent="0.25">
      <c r="D2" s="151" t="s">
        <v>1</v>
      </c>
      <c r="E2" s="151"/>
      <c r="F2" s="151"/>
      <c r="I2" s="70" t="s">
        <v>149</v>
      </c>
    </row>
    <row r="3" spans="1:9" s="76" customFormat="1" ht="31.5" customHeight="1" thickBot="1" x14ac:dyDescent="0.3">
      <c r="A3" s="71"/>
      <c r="B3" s="72" t="s">
        <v>2</v>
      </c>
      <c r="C3" s="72" t="s">
        <v>3</v>
      </c>
      <c r="D3" s="73" t="s">
        <v>4</v>
      </c>
      <c r="E3" s="73" t="s">
        <v>5</v>
      </c>
      <c r="F3" s="73" t="s">
        <v>6</v>
      </c>
      <c r="G3" s="74" t="s">
        <v>7</v>
      </c>
      <c r="H3" s="74" t="s">
        <v>8</v>
      </c>
      <c r="I3" s="75" t="s">
        <v>9</v>
      </c>
    </row>
    <row r="4" spans="1:9" s="150" customFormat="1" ht="53.25" customHeight="1" thickBot="1" x14ac:dyDescent="0.3">
      <c r="A4" s="149">
        <v>1</v>
      </c>
      <c r="B4" s="148" t="str">
        <f>'Pr.(1)'!B2</f>
        <v>Segreteria e Contratti – Servizi culturali - Biblioteca – Pubblica Istruzione – Manifestazioni Sport</v>
      </c>
      <c r="C4" s="148" t="str">
        <f>'Pr.(1)'!B3</f>
        <v>Servizio Trasporto scolastico</v>
      </c>
      <c r="D4" s="78" t="str">
        <f>IF('Pr.(1)'!$I$24='Pr.(1)'!$L$24,'Pr.(1)'!$G$39,"NON COMPILATO")</f>
        <v>MEDIO</v>
      </c>
      <c r="E4" s="78" t="str">
        <f>IF('Pr.(1)'!$I$36='Pr.(1)'!$L$36,'Pr.(1)'!$G$40,"NON COMPILATO")</f>
        <v>BASSO</v>
      </c>
      <c r="F4" s="79" t="str">
        <f>'Pr.(1)'!$G$41</f>
        <v>BASSO</v>
      </c>
      <c r="G4" s="65" t="s">
        <v>90</v>
      </c>
      <c r="H4" s="64" t="s">
        <v>89</v>
      </c>
      <c r="I4" s="63" t="s">
        <v>91</v>
      </c>
    </row>
    <row r="5" spans="1:9" s="150" customFormat="1" ht="53.25" customHeight="1" thickBot="1" x14ac:dyDescent="0.3">
      <c r="A5" s="149">
        <v>2</v>
      </c>
      <c r="B5" s="148" t="str">
        <f>'Pr.(2)'!B2</f>
        <v>Segreteria e Contratti – Servizi culturali - Biblioteca – Pubblica Istruzione – Manifestazioni Sport</v>
      </c>
      <c r="C5" s="148" t="str">
        <f>'Pr.(2)'!B3</f>
        <v>Ristorazione scolastica</v>
      </c>
      <c r="D5" s="78" t="str">
        <f>IF('Pr.(2)'!$I$24='Pr.(2)'!$L$24,'Pr.(2)'!$G$39,"NON COMPILATO")</f>
        <v>MEDIO</v>
      </c>
      <c r="E5" s="78" t="str">
        <f>IF('Pr.(2)'!$I$36='Pr.(2)'!$L$36,'Pr.(2)'!$G$40,"NON COMPILATO")</f>
        <v>BASSO</v>
      </c>
      <c r="F5" s="79" t="str">
        <f>'Pr.(2)'!$G$41</f>
        <v>BASSO</v>
      </c>
      <c r="G5" s="65" t="s">
        <v>92</v>
      </c>
      <c r="H5" s="64" t="s">
        <v>89</v>
      </c>
      <c r="I5" s="63" t="s">
        <v>91</v>
      </c>
    </row>
    <row r="6" spans="1:9" s="150" customFormat="1" ht="53.25" customHeight="1" thickBot="1" x14ac:dyDescent="0.3">
      <c r="A6" s="149">
        <v>3</v>
      </c>
      <c r="B6" s="148" t="str">
        <f>'Pr.(3)'!B2</f>
        <v>Segreteria e Contratti – Servizi culturali - Biblioteca – Pubblica Istruzione – Manifestazioni Sport</v>
      </c>
      <c r="C6" s="148" t="str">
        <f>'Pr.(3)'!B3</f>
        <v>Trasmissione rapporti abusi edilizi</v>
      </c>
      <c r="D6" s="78" t="str">
        <f>IF('Pr.(3)'!$I$24='Pr.(3)'!$L$24,'Pr.(3)'!$G$39,"NON COMPILATO")</f>
        <v>MEDIO</v>
      </c>
      <c r="E6" s="78" t="str">
        <f>IF('Pr.(3)'!$I$36='Pr.(3)'!$L$36,'Pr.(3)'!$G$40,"NON COMPILATO")</f>
        <v>BASSO</v>
      </c>
      <c r="F6" s="79" t="str">
        <f>'Pr.(3)'!$G$41</f>
        <v>BASSO</v>
      </c>
      <c r="G6" s="1" t="s">
        <v>93</v>
      </c>
      <c r="H6" s="64" t="s">
        <v>89</v>
      </c>
      <c r="I6" s="63" t="s">
        <v>91</v>
      </c>
    </row>
    <row r="7" spans="1:9" s="150" customFormat="1" ht="53.25" customHeight="1" thickBot="1" x14ac:dyDescent="0.3">
      <c r="A7" s="149">
        <v>4</v>
      </c>
      <c r="B7" s="148" t="str">
        <f>'Pr.(4)'!B2</f>
        <v>Segreteria e Contratti – Servizi culturali - Biblioteca – Pubblica Istruzione – Manifestazioni Sport</v>
      </c>
      <c r="C7" s="148" t="str">
        <f>'Pr.(4)'!B3</f>
        <v>Contratti d’appalto</v>
      </c>
      <c r="D7" s="78" t="str">
        <f>IF('Pr.(4)'!$I$24='Pr.(4)'!$L$24,'Pr.(4)'!$G$39,"NON COMPILATO")</f>
        <v>MEDIO</v>
      </c>
      <c r="E7" s="78" t="str">
        <f>IF('Pr.(4)'!$I$36='Pr.(4)'!$L$36,'Pr.(4)'!$G$40,"NON COMPILATO")</f>
        <v>BASSO</v>
      </c>
      <c r="F7" s="79" t="str">
        <f>'Pr.(4)'!$G$41</f>
        <v>BASSO</v>
      </c>
      <c r="G7" s="1" t="s">
        <v>94</v>
      </c>
      <c r="H7" s="64" t="s">
        <v>89</v>
      </c>
      <c r="I7" s="63" t="s">
        <v>91</v>
      </c>
    </row>
    <row r="8" spans="1:9" s="150" customFormat="1" ht="53.25" customHeight="1" thickBot="1" x14ac:dyDescent="0.3">
      <c r="A8" s="149">
        <v>5</v>
      </c>
      <c r="B8" s="148" t="str">
        <f>'Pr.(5)'!B2</f>
        <v>Segreteria e Contratti – Servizi culturali - Biblioteca – Pubblica Istruzione – Manifestazioni Sport</v>
      </c>
      <c r="C8" s="148" t="str">
        <f>'Pr.(5)'!B3</f>
        <v>Fornitura gratuita di libri di testo per alunni delle scuole primarie</v>
      </c>
      <c r="D8" s="78" t="str">
        <f>IF('Pr.(5)'!$I$24='Pr.(5)'!$L$24,'Pr.(5)'!$G$39,"NON COMPILATO")</f>
        <v>BASSO</v>
      </c>
      <c r="E8" s="78" t="str">
        <f>IF('Pr.(5)'!$I$36='Pr.(5)'!$L$36,'Pr.(5)'!$G$40,"NON COMPILATO")</f>
        <v>BASSO</v>
      </c>
      <c r="F8" s="79" t="str">
        <f>'Pr.(5)'!$G$41</f>
        <v>MINIMO</v>
      </c>
      <c r="G8" s="65" t="s">
        <v>95</v>
      </c>
      <c r="H8" s="64" t="s">
        <v>89</v>
      </c>
      <c r="I8" s="63" t="s">
        <v>91</v>
      </c>
    </row>
    <row r="9" spans="1:9" s="150" customFormat="1" ht="53.25" customHeight="1" thickBot="1" x14ac:dyDescent="0.3">
      <c r="A9" s="149">
        <v>6</v>
      </c>
      <c r="B9" s="148" t="str">
        <f>'Pr.(6)'!B2</f>
        <v>Segreteria e Contratti – Servizi culturali - Biblioteca – Pubblica Istruzione – Manifestazioni Sport</v>
      </c>
      <c r="C9" s="148" t="str">
        <f>'Pr.(6)'!B3</f>
        <v>Concessione di patrocini</v>
      </c>
      <c r="D9" s="78" t="str">
        <f>IF('Pr.(6)'!$I$24='Pr.(6)'!$L$24,'Pr.(6)'!$G$39,"NON COMPILATO")</f>
        <v>MEDIO</v>
      </c>
      <c r="E9" s="78" t="str">
        <f>IF('Pr.(6)'!$I$36='Pr.(6)'!$L$36,'Pr.(6)'!$G$40,"NON COMPILATO")</f>
        <v>BASSO</v>
      </c>
      <c r="F9" s="79" t="str">
        <f>'Pr.(6)'!$G$41</f>
        <v>BASSO</v>
      </c>
      <c r="G9" s="1" t="s">
        <v>96</v>
      </c>
      <c r="H9" s="64" t="s">
        <v>89</v>
      </c>
      <c r="I9" s="63" t="s">
        <v>91</v>
      </c>
    </row>
    <row r="10" spans="1:9" s="150" customFormat="1" ht="53.25" customHeight="1" thickBot="1" x14ac:dyDescent="0.3">
      <c r="A10" s="149">
        <v>7</v>
      </c>
      <c r="B10" s="148" t="str">
        <f>'Pr.(7)'!B2</f>
        <v>Segreteria e Contratti – Servizi culturali - Biblioteca – Pubblica Istruzione – Manifestazioni Sport</v>
      </c>
      <c r="C10" s="148" t="str">
        <f>'Pr.(7)'!B3</f>
        <v>Iscrizione alla biblioteca comunale</v>
      </c>
      <c r="D10" s="78" t="str">
        <f>IF('Pr.(7)'!$I$24='Pr.(7)'!$L$24,'Pr.(7)'!$G$39,"NON COMPILATO")</f>
        <v>BASSO</v>
      </c>
      <c r="E10" s="78" t="str">
        <f>IF('Pr.(7)'!$I$36='Pr.(7)'!$L$36,'Pr.(7)'!$G$40,"NON COMPILATO")</f>
        <v>BASSO</v>
      </c>
      <c r="F10" s="79" t="str">
        <f>'Pr.(7)'!$G$41</f>
        <v>MINIMO</v>
      </c>
      <c r="G10" s="65" t="s">
        <v>97</v>
      </c>
      <c r="H10" s="64" t="s">
        <v>89</v>
      </c>
      <c r="I10" s="63" t="s">
        <v>91</v>
      </c>
    </row>
    <row r="11" spans="1:9" s="150" customFormat="1" ht="53.25" customHeight="1" thickBot="1" x14ac:dyDescent="0.3">
      <c r="A11" s="149">
        <v>8</v>
      </c>
      <c r="B11" s="148" t="str">
        <f>'Pr.(8)'!B2</f>
        <v>Segreteria e Contratti – Servizi culturali - Biblioteca – Pubblica Istruzione – Manifestazioni Sport</v>
      </c>
      <c r="C11" s="148" t="str">
        <f>'Pr.(8)'!B3</f>
        <v>Prestiti librari (interno e interbibliotecario)</v>
      </c>
      <c r="D11" s="78" t="str">
        <f>IF('Pr.(8)'!$I$24='Pr.(8)'!$L$24,'Pr.(8)'!$G$39,"NON COMPILATO")</f>
        <v>BASSO</v>
      </c>
      <c r="E11" s="78" t="str">
        <f>IF('Pr.(8)'!$I$36='Pr.(8)'!$L$36,'Pr.(8)'!$G$40,"NON COMPILATO")</f>
        <v>BASSO</v>
      </c>
      <c r="F11" s="79" t="str">
        <f>'Pr.(8)'!$G$41</f>
        <v>MINIMO</v>
      </c>
      <c r="G11" s="1" t="s">
        <v>148</v>
      </c>
      <c r="H11" s="64" t="s">
        <v>89</v>
      </c>
      <c r="I11" s="63" t="s">
        <v>91</v>
      </c>
    </row>
    <row r="12" spans="1:9" s="150" customFormat="1" ht="53.25" customHeight="1" thickBot="1" x14ac:dyDescent="0.3">
      <c r="A12" s="149">
        <v>9</v>
      </c>
      <c r="B12" s="148" t="str">
        <f>'Pr.(9)'!B2</f>
        <v>Segreteria e Contratti – Servizi culturali - Biblioteca – Pubblica Istruzione – Manifestazioni Sport</v>
      </c>
      <c r="C12" s="148" t="str">
        <f>'Pr.(9)'!B3</f>
        <v>Organizzazione convegni, mostre e di iniziative di carattere culturale</v>
      </c>
      <c r="D12" s="78" t="str">
        <f>IF('Pr.(9)'!$I$24='Pr.(9)'!$L$24,'Pr.(9)'!$G$39,"NON COMPILATO")</f>
        <v>BASSO</v>
      </c>
      <c r="E12" s="78" t="str">
        <f>IF('Pr.(9)'!$I$36='Pr.(9)'!$L$36,'Pr.(9)'!$G$40,"NON COMPILATO")</f>
        <v>BASSO</v>
      </c>
      <c r="F12" s="79" t="str">
        <f>'Pr.(9)'!$G$41</f>
        <v>MINIMO</v>
      </c>
      <c r="G12" s="1" t="s">
        <v>99</v>
      </c>
      <c r="H12" s="64" t="s">
        <v>89</v>
      </c>
      <c r="I12" s="63" t="s">
        <v>91</v>
      </c>
    </row>
    <row r="13" spans="1:9" s="150" customFormat="1" ht="53.25" customHeight="1" thickBot="1" x14ac:dyDescent="0.3">
      <c r="A13" s="149">
        <v>10</v>
      </c>
      <c r="B13" s="148" t="str">
        <f>'Pr.(10)'!B2</f>
        <v>Segreteria e Contratti – Servizi culturali - Biblioteca – Pubblica Istruzione – Manifestazioni Sport</v>
      </c>
      <c r="C13" s="148" t="str">
        <f>'Pr.(10)'!B3</f>
        <v xml:space="preserve">Concessione utilizzo sale comunali </v>
      </c>
      <c r="D13" s="78" t="str">
        <f>IF('Pr.(10)'!$I$24='Pr.(10)'!$L$24,'Pr.(10)'!$G$39,"NON COMPILATO")</f>
        <v>BASSO</v>
      </c>
      <c r="E13" s="78" t="str">
        <f>IF('Pr.(10)'!$I$36='Pr.(10)'!$L$36,'Pr.(10)'!$G$40,"NON COMPILATO")</f>
        <v>BASSO</v>
      </c>
      <c r="F13" s="79" t="str">
        <f>'Pr.(10)'!$G$41</f>
        <v>MINIMO</v>
      </c>
      <c r="G13" s="1" t="s">
        <v>98</v>
      </c>
      <c r="H13" s="64" t="s">
        <v>89</v>
      </c>
      <c r="I13" s="63" t="s">
        <v>91</v>
      </c>
    </row>
    <row r="14" spans="1:9" s="150" customFormat="1" ht="53.25" customHeight="1" thickBot="1" x14ac:dyDescent="0.3">
      <c r="A14" s="149">
        <v>11</v>
      </c>
      <c r="B14" s="148" t="str">
        <f>'Pr.(11)'!B2</f>
        <v>Segreteria e Contratti – Servizi culturali - Biblioteca – Pubblica Istruzione – Manifestazioni Sport</v>
      </c>
      <c r="C14" s="148" t="str">
        <f>'Pr.(11)'!B3</f>
        <v>Iscrizione all'albo delle associazioni comunali</v>
      </c>
      <c r="D14" s="78" t="str">
        <f>IF('Pr.(11)'!$I$24='Pr.(11)'!$L$24,'Pr.(11)'!$G$39,"NON COMPILATO")</f>
        <v>BASSO</v>
      </c>
      <c r="E14" s="78" t="str">
        <f>IF('Pr.(11)'!$I$36='Pr.(11)'!$L$36,'Pr.(11)'!$G$40,"NON COMPILATO")</f>
        <v>BASSO</v>
      </c>
      <c r="F14" s="79" t="str">
        <f>'Pr.(11)'!$G$41</f>
        <v>MINIMO</v>
      </c>
      <c r="G14" s="1" t="s">
        <v>96</v>
      </c>
      <c r="H14" s="64" t="s">
        <v>89</v>
      </c>
      <c r="I14" s="63" t="s">
        <v>91</v>
      </c>
    </row>
    <row r="15" spans="1:9" s="83" customFormat="1" ht="53.25" customHeight="1" thickBot="1" x14ac:dyDescent="0.3">
      <c r="A15" s="77">
        <v>12</v>
      </c>
      <c r="B15" s="84" t="str">
        <f>'Pr.(12)'!$B$2</f>
        <v>AREA ECONOMICO FINANZIARIA - UFFICIO SERVIZI SOCIALI</v>
      </c>
      <c r="C15" s="84" t="str">
        <f>'Pr.(12)'!$B$3</f>
        <v>12- Ammissioni servizio assistenza domiciliare e servizio educativo minori</v>
      </c>
      <c r="D15" s="78" t="str">
        <f>IF('Pr.(12)'!I24='Pr.(12)'!L24,'Pr.(12)'!G39,"NON COMPILATO")</f>
        <v>MEDIO</v>
      </c>
      <c r="E15" s="78" t="str">
        <f>IF('Pr.(12)'!I36='Pr.(12)'!L36,'Pr.(12)'!G40,"NON COMPILATO")</f>
        <v>MEDIO</v>
      </c>
      <c r="F15" s="79" t="str">
        <f>'Pr.(12)'!G41</f>
        <v>MEDIO</v>
      </c>
      <c r="G15" s="80" t="s">
        <v>100</v>
      </c>
      <c r="H15" s="81" t="s">
        <v>89</v>
      </c>
      <c r="I15" s="82" t="s">
        <v>101</v>
      </c>
    </row>
    <row r="16" spans="1:9" ht="53.25" customHeight="1" thickBot="1" x14ac:dyDescent="0.25">
      <c r="A16" s="77">
        <v>13</v>
      </c>
      <c r="B16" s="84" t="str">
        <f>'Pr.(13)'!B2</f>
        <v>AREA ECONOMICO FINANZIARIA - UFFICIO SERVIZI SOCIALI</v>
      </c>
      <c r="C16" s="84" t="str">
        <f>'Pr.(13)'!B3</f>
        <v>13-Affido minori o inserimenti in comunità</v>
      </c>
      <c r="D16" s="78" t="str">
        <f>IF('Pr.(13)'!I24='Pr.(13)'!L24,'Pr.(13)'!G39,"NON COMPILATO")</f>
        <v>MEDIO</v>
      </c>
      <c r="E16" s="78" t="str">
        <f>IF('Pr.(13)'!I36='Pr.(13)'!L36,'Pr.(13)'!G40,"NON COMPILATO")</f>
        <v>MEDIO</v>
      </c>
      <c r="F16" s="79" t="str">
        <f>'Pr.(13)'!G41</f>
        <v>MEDIO</v>
      </c>
      <c r="G16" s="85" t="s">
        <v>102</v>
      </c>
      <c r="H16" s="81" t="s">
        <v>89</v>
      </c>
      <c r="I16" s="82" t="s">
        <v>101</v>
      </c>
    </row>
    <row r="17" spans="1:9" ht="53.25" customHeight="1" thickBot="1" x14ac:dyDescent="0.25">
      <c r="A17" s="77">
        <v>14</v>
      </c>
      <c r="B17" s="86" t="str">
        <f>'Pr.(14)'!B2</f>
        <v>AREA ECONOMICO FINANZIARIA - UFFICIO SERVIZI SOCIALI</v>
      </c>
      <c r="C17" s="86" t="str">
        <f>'Pr.(14)'!B3</f>
        <v>14- Inserimento adulti in case di riposo o strutture</v>
      </c>
      <c r="D17" s="78" t="str">
        <f>IF('Pr.(14)'!I24='Pr.(14)'!L24,'Pr.(14)'!G39,"NON COMPILATO")</f>
        <v>MEDIO</v>
      </c>
      <c r="E17" s="78" t="str">
        <f>IF('Pr.(14)'!I36='Pr.(14)'!L36,'Pr.(14)'!G40,"NON COMPILATO")</f>
        <v>BASSO</v>
      </c>
      <c r="F17" s="79" t="str">
        <f>'Pr.(14)'!G41</f>
        <v>BASSO</v>
      </c>
      <c r="G17" s="85" t="s">
        <v>103</v>
      </c>
      <c r="H17" s="81" t="s">
        <v>89</v>
      </c>
      <c r="I17" s="82" t="s">
        <v>104</v>
      </c>
    </row>
    <row r="18" spans="1:9" ht="53.25" customHeight="1" thickBot="1" x14ac:dyDescent="0.25">
      <c r="A18" s="77">
        <v>15</v>
      </c>
      <c r="B18" s="86" t="str">
        <f>'Pr.(15)'!B2</f>
        <v>AREA ECONOMICO FINANZIARIA - UFFICIO SERVIZI SOCIALI</v>
      </c>
      <c r="C18" s="86" t="str">
        <f>'Pr.(15)'!B3</f>
        <v>15-Assistenza economica a persone o nuclei in situazione di disagio</v>
      </c>
      <c r="D18" s="78" t="str">
        <f>IF('Pr.(15)'!I24='Pr.(15)'!L24,'Pr.(15)'!G39,"NON COMPILATO")</f>
        <v>MEDIO</v>
      </c>
      <c r="E18" s="78" t="str">
        <f>IF('Pr.(15)'!I36='Pr.(15)'!L36,'Pr.(15)'!G40,"NON COMPILATO")</f>
        <v>MEDIO</v>
      </c>
      <c r="F18" s="79" t="str">
        <f>'Pr.(15)'!G41</f>
        <v>MEDIO</v>
      </c>
      <c r="G18" s="85" t="s">
        <v>105</v>
      </c>
      <c r="H18" s="81" t="s">
        <v>89</v>
      </c>
      <c r="I18" s="82" t="s">
        <v>101</v>
      </c>
    </row>
    <row r="19" spans="1:9" ht="53.25" customHeight="1" thickBot="1" x14ac:dyDescent="0.25">
      <c r="A19" s="77">
        <v>16</v>
      </c>
      <c r="B19" s="86" t="str">
        <f>'Pr.(16)'!B2</f>
        <v>AREA ECONOMICO FINANZIARIA - UFFICIO SERVIZI SOCIALI</v>
      </c>
      <c r="C19" s="86" t="str">
        <f>'Pr.(16)'!B3</f>
        <v>16-Gestione contributi regionali ( ICDB- Buono libri - FSA)</v>
      </c>
      <c r="D19" s="78" t="str">
        <f>IF('Pr.(16)'!I24='Pr.(16)'!L24,'Pr.(16)'!G39,"NON COMPILATO")</f>
        <v>MEDIO</v>
      </c>
      <c r="E19" s="78" t="str">
        <f>IF('Pr.(16)'!I36='Pr.(16)'!L36,'Pr.(16)'!G40,"NON COMPILATO")</f>
        <v>MEDIO</v>
      </c>
      <c r="F19" s="79" t="str">
        <f>'Pr.(16)'!G41</f>
        <v>MEDIO</v>
      </c>
      <c r="G19" s="85" t="s">
        <v>106</v>
      </c>
      <c r="H19" s="81" t="s">
        <v>89</v>
      </c>
      <c r="I19" s="82" t="s">
        <v>101</v>
      </c>
    </row>
    <row r="20" spans="1:9" ht="64.5" thickBot="1" x14ac:dyDescent="0.25">
      <c r="A20" s="77">
        <v>17</v>
      </c>
      <c r="B20" s="86" t="str">
        <f>'Pr.(17)'!B2</f>
        <v>AREA ECONOMICO FINANZIARIA - SERVIZIO ECONOMATO</v>
      </c>
      <c r="C20" s="86" t="str">
        <f>'Pr.(17)'!B3</f>
        <v>17- Gestione servizio di economato</v>
      </c>
      <c r="D20" s="78" t="str">
        <f>IF('Pr.(17)'!I24='Pr.(17)'!L24,'Pr.(17)'!G39,"NON COMPILATO")</f>
        <v>MEDIO</v>
      </c>
      <c r="E20" s="78" t="str">
        <f>IF('Pr.(17)'!I36='Pr.(17)'!L36,'Pr.(17)'!G40,"NON COMPILATO")</f>
        <v>MEDIO</v>
      </c>
      <c r="F20" s="79" t="str">
        <f>'Pr.(17)'!G41</f>
        <v>MEDIO</v>
      </c>
      <c r="G20" s="85" t="s">
        <v>107</v>
      </c>
      <c r="H20" s="81" t="s">
        <v>89</v>
      </c>
      <c r="I20" s="82" t="s">
        <v>108</v>
      </c>
    </row>
    <row r="21" spans="1:9" ht="64.5" thickBot="1" x14ac:dyDescent="0.25">
      <c r="A21" s="77">
        <v>18</v>
      </c>
      <c r="B21" s="86" t="str">
        <f>'Pr.(18)'!B2</f>
        <v>AREA ECONOMICO FINANZIARIA - UFFICIO RAGIONERIA</v>
      </c>
      <c r="C21" s="86" t="str">
        <f>'Pr.(18)'!B3</f>
        <v>18-Acquisizioni di beni e servizi</v>
      </c>
      <c r="D21" s="87" t="str">
        <f>IF('Pr.(18)'!I24='Pr.(18)'!L24,'Pr.(18)'!G39,"NON COMPILATO")</f>
        <v>MEDIO</v>
      </c>
      <c r="E21" s="87" t="str">
        <f>IF('Pr.(18)'!I36='Pr.(18)'!L36,'Pr.(18)'!G40,"NON COMPILATO")</f>
        <v>MEDIO</v>
      </c>
      <c r="F21" s="88" t="str">
        <f>'Pr.(18)'!G41</f>
        <v>MEDIO</v>
      </c>
      <c r="G21" s="85" t="s">
        <v>109</v>
      </c>
      <c r="H21" s="81" t="s">
        <v>89</v>
      </c>
      <c r="I21" s="82" t="s">
        <v>108</v>
      </c>
    </row>
    <row r="22" spans="1:9" ht="64.5" thickBot="1" x14ac:dyDescent="0.25">
      <c r="A22" s="77">
        <v>19</v>
      </c>
      <c r="B22" s="86" t="str">
        <f>'Pr.(19)'!B2</f>
        <v>AREA ECONOMICO FINANZIARIA - UFFICIO RAGIONERIA</v>
      </c>
      <c r="C22" s="86" t="str">
        <f>'Pr.(19)'!B3</f>
        <v>19-Liquidazioni, mandati, incassi</v>
      </c>
      <c r="D22" s="87" t="str">
        <f>IF('Pr.(19)'!I24='Pr.(19)'!L24,'Pr.(19)'!G39,"NON COMPILATO")</f>
        <v>MEDIO</v>
      </c>
      <c r="E22" s="87" t="str">
        <f>IF('Pr.(19)'!I36='Pr.(19)'!L36,'Pr.(19)'!G40,"NON COMPILATO")</f>
        <v>MEDIO</v>
      </c>
      <c r="F22" s="88" t="str">
        <f>'Pr.(19)'!G41</f>
        <v>MEDIO</v>
      </c>
      <c r="G22" s="85" t="s">
        <v>110</v>
      </c>
      <c r="H22" s="81" t="s">
        <v>89</v>
      </c>
      <c r="I22" s="82" t="s">
        <v>108</v>
      </c>
    </row>
    <row r="23" spans="1:9" ht="64.5" thickBot="1" x14ac:dyDescent="0.25">
      <c r="A23" s="77">
        <v>20</v>
      </c>
      <c r="B23" s="86" t="str">
        <f>'Pr.(20)'!B2</f>
        <v>AREA ECONOMICO FINANZIARIA - UFFICIO RAGIONERIA</v>
      </c>
      <c r="C23" s="86" t="str">
        <f>'Pr.(20)'!B3</f>
        <v>20- Gestione bilancio di previsione, dup, pluriennale</v>
      </c>
      <c r="D23" s="87" t="str">
        <f>IF('Pr.(20)'!I24='Pr.(20)'!L24,'Pr.(20)'!G39,"NON COMPILATO")</f>
        <v>ALTO</v>
      </c>
      <c r="E23" s="87" t="str">
        <f>IF('Pr.(20)'!I36='Pr.(20)'!L36,'Pr.(20)'!G40,"NON COMPILATO")</f>
        <v>MEDIO</v>
      </c>
      <c r="F23" s="88" t="str">
        <f>'Pr.(20)'!G41</f>
        <v>CRITICO</v>
      </c>
      <c r="G23" s="85" t="s">
        <v>111</v>
      </c>
      <c r="H23" s="81" t="s">
        <v>89</v>
      </c>
      <c r="I23" s="82" t="s">
        <v>112</v>
      </c>
    </row>
    <row r="24" spans="1:9" ht="64.5" thickBot="1" x14ac:dyDescent="0.25">
      <c r="A24" s="77">
        <v>21</v>
      </c>
      <c r="B24" s="86" t="str">
        <f>'Pr.(21)'!B2</f>
        <v>AREA ECONOMICO FINANZIARIA - UFFICIO RAGIONERIA</v>
      </c>
      <c r="C24" s="86" t="str">
        <f>'Pr.(21)'!B3</f>
        <v>21- Prelievi FdR, variazioni, assestamento, peg</v>
      </c>
      <c r="D24" s="87" t="str">
        <f>IF('Pr.(21)'!I24='Pr.(21)'!L24,'Pr.(21)'!G39,"NON COMPILATO")</f>
        <v>MEDIO</v>
      </c>
      <c r="E24" s="87" t="str">
        <f>IF('Pr.(21)'!I36='Pr.(21)'!L36,'Pr.(21)'!G40,"NON COMPILATO")</f>
        <v>MEDIO</v>
      </c>
      <c r="F24" s="88" t="str">
        <f>'Pr.(21)'!G41</f>
        <v>MEDIO</v>
      </c>
      <c r="G24" s="85" t="s">
        <v>113</v>
      </c>
      <c r="H24" s="81" t="s">
        <v>89</v>
      </c>
      <c r="I24" s="82" t="s">
        <v>108</v>
      </c>
    </row>
    <row r="25" spans="1:9" ht="64.5" thickBot="1" x14ac:dyDescent="0.25">
      <c r="A25" s="77">
        <v>22</v>
      </c>
      <c r="B25" s="86" t="str">
        <f>'Pr.(22)'!B2</f>
        <v>AREA ECONOMICO FINANZIARIA - UFFICIO RAGIONERIA</v>
      </c>
      <c r="C25" s="86" t="str">
        <f>'Pr.(22)'!B3</f>
        <v>22- Rendiconto di gestione</v>
      </c>
      <c r="D25" s="87" t="str">
        <f>IF('Pr.(22)'!I24='Pr.(22)'!L24,'Pr.(22)'!G39,"NON COMPILATO")</f>
        <v>MEDIO</v>
      </c>
      <c r="E25" s="87" t="str">
        <f>IF('Pr.(22)'!I36='Pr.(22)'!L36,'Pr.(22)'!G40,"NON COMPILATO")</f>
        <v>MEDIO</v>
      </c>
      <c r="F25" s="88" t="str">
        <f>'Pr.(22)'!G41</f>
        <v>MEDIO</v>
      </c>
      <c r="G25" s="85" t="s">
        <v>114</v>
      </c>
      <c r="H25" s="81" t="s">
        <v>89</v>
      </c>
      <c r="I25" s="82" t="s">
        <v>108</v>
      </c>
    </row>
    <row r="26" spans="1:9" ht="53.25" customHeight="1" thickBot="1" x14ac:dyDescent="0.25">
      <c r="A26" s="77">
        <v>23</v>
      </c>
      <c r="B26" s="86" t="str">
        <f>'Pr.(23)'!B2</f>
        <v>AREA ECONOMICO FINANZIARIA - UFFICIO PERSONALE</v>
      </c>
      <c r="C26" s="86" t="str">
        <f>'Pr.(23)'!B3</f>
        <v>23-Adempimenti gestione personale comunicazioni Anagrafe prestazioni / Perlapa Gepas / Rilevazioni Conto annuale</v>
      </c>
      <c r="D26" s="87" t="str">
        <f>IF('Pr.(23)'!I24='Pr.(23)'!L24,'Pr.(23)'!G39,"NON COMPILATO")</f>
        <v>MEDIO</v>
      </c>
      <c r="E26" s="87" t="str">
        <f>IF('Pr.(23)'!I36='Pr.(23)'!L36,'Pr.(23)'!G40,"NON COMPILATO")</f>
        <v>BASSO</v>
      </c>
      <c r="F26" s="88" t="str">
        <f>'Pr.(23)'!G41</f>
        <v>BASSO</v>
      </c>
      <c r="G26" s="85" t="s">
        <v>115</v>
      </c>
      <c r="H26" s="81" t="s">
        <v>89</v>
      </c>
      <c r="I26" s="82" t="s">
        <v>104</v>
      </c>
    </row>
    <row r="27" spans="1:9" ht="53.25" customHeight="1" thickBot="1" x14ac:dyDescent="0.25">
      <c r="A27" s="77">
        <v>24</v>
      </c>
      <c r="B27" s="86" t="str">
        <f>'Pr.(24)'!B2</f>
        <v>AREA ECONOMICO FINANZIARIA - UFFICIO PERSONALE</v>
      </c>
      <c r="C27" s="86" t="str">
        <f>'Pr.(24)'!B3</f>
        <v>24- Gestione fruizioni permessi e congedi</v>
      </c>
      <c r="D27" s="87" t="str">
        <f>IF('Pr.(24)'!I24='Pr.(24)'!L24,'Pr.(24)'!G39,"NON COMPILATO")</f>
        <v>MEDIO</v>
      </c>
      <c r="E27" s="87" t="str">
        <f>IF('Pr.(24)'!I36='Pr.(24)'!L36,'Pr.(24)'!G40,"NON COMPILATO")</f>
        <v>MEDIO</v>
      </c>
      <c r="F27" s="88" t="str">
        <f>'Pr.(24)'!G41</f>
        <v>MEDIO</v>
      </c>
      <c r="G27" s="85" t="s">
        <v>116</v>
      </c>
      <c r="H27" s="81" t="s">
        <v>89</v>
      </c>
      <c r="I27" s="82" t="s">
        <v>101</v>
      </c>
    </row>
    <row r="28" spans="1:9" ht="53.25" customHeight="1" thickBot="1" x14ac:dyDescent="0.25">
      <c r="A28" s="77">
        <v>25</v>
      </c>
      <c r="B28" s="86" t="str">
        <f>'Pr.(25)'!B2</f>
        <v>AREA ECONOMICO FINANZIARIA - UFFICIO PERSONALE</v>
      </c>
      <c r="C28" s="86" t="str">
        <f>'Pr.(25)'!B3</f>
        <v>25-Competenze mensili al personale dipendente e amministratori</v>
      </c>
      <c r="D28" s="87" t="str">
        <f>IF('Pr.(25)'!I24='Pr.(25)'!L24,'Pr.(25)'!G39,"NON COMPILATO")</f>
        <v>MEDIO</v>
      </c>
      <c r="E28" s="87" t="str">
        <f>IF('Pr.(25)'!I36='Pr.(25)'!L36,'Pr.(25)'!G40,"NON COMPILATO")</f>
        <v>MEDIO</v>
      </c>
      <c r="F28" s="88" t="str">
        <f>'Pr.(25)'!G41</f>
        <v>MEDIO</v>
      </c>
      <c r="G28" s="85" t="s">
        <v>117</v>
      </c>
      <c r="H28" s="81" t="s">
        <v>89</v>
      </c>
      <c r="I28" s="82" t="s">
        <v>101</v>
      </c>
    </row>
    <row r="29" spans="1:9" ht="53.25" customHeight="1" thickBot="1" x14ac:dyDescent="0.25">
      <c r="A29" s="77">
        <v>26</v>
      </c>
      <c r="B29" s="86" t="str">
        <f>'Pr.(26)'!B2</f>
        <v>AREA ECONOMICO FINANZIARIA - UFFICIO PERSONALE</v>
      </c>
      <c r="C29" s="86" t="str">
        <f>'Pr.(26)'!B3</f>
        <v>26-Pratiche relative a selezioni, assunzioni, cessazioni, mobilità</v>
      </c>
      <c r="D29" s="87" t="str">
        <f>IF('Pr.(26)'!I24='Pr.(26)'!L24,'Pr.(26)'!G39,"NON COMPILATO")</f>
        <v>MEDIO</v>
      </c>
      <c r="E29" s="87" t="str">
        <f>IF('Pr.(26)'!I36='Pr.(26)'!L36,'Pr.(26)'!G40,"NON COMPILATO")</f>
        <v>MEDIO</v>
      </c>
      <c r="F29" s="88" t="str">
        <f>'Pr.(26)'!G41</f>
        <v>MEDIO</v>
      </c>
      <c r="G29" s="85" t="s">
        <v>118</v>
      </c>
      <c r="H29" s="81" t="s">
        <v>89</v>
      </c>
      <c r="I29" s="82" t="s">
        <v>101</v>
      </c>
    </row>
    <row r="30" spans="1:9" ht="53.25" customHeight="1" thickBot="1" x14ac:dyDescent="0.25">
      <c r="A30" s="77">
        <v>27</v>
      </c>
      <c r="B30" s="86" t="str">
        <f>'Pr.(27)'!B2</f>
        <v>AREA ECONOMICO FINANZIARIA - UFFICIO TRIBUTI</v>
      </c>
      <c r="C30" s="86" t="str">
        <f>'Pr.(27)'!B3</f>
        <v>27-Delibere di approvazione regolamenti e aliquote/tariffe tributi comunali</v>
      </c>
      <c r="D30" s="87" t="str">
        <f>IF('Pr.(27)'!I24='Pr.(27)'!L24,'Pr.(27)'!G39,"NON COMPILATO")</f>
        <v>MEDIO</v>
      </c>
      <c r="E30" s="87" t="str">
        <f>IF('Pr.(27)'!I36='Pr.(27)'!L36,'Pr.(27)'!G40,"NON COMPILATO")</f>
        <v>MEDIO</v>
      </c>
      <c r="F30" s="88" t="str">
        <f>'Pr.(27)'!G41</f>
        <v>MEDIO</v>
      </c>
      <c r="G30" s="85" t="s">
        <v>119</v>
      </c>
      <c r="H30" s="81" t="s">
        <v>89</v>
      </c>
      <c r="I30" s="82" t="s">
        <v>101</v>
      </c>
    </row>
    <row r="31" spans="1:9" ht="53.25" customHeight="1" x14ac:dyDescent="0.2">
      <c r="A31" s="77">
        <v>28</v>
      </c>
      <c r="B31" s="86" t="str">
        <f>'Pr.(28)'!B2</f>
        <v>AREA ECONOMICO FINANZIARIA - UFFICIO TRIBUTI</v>
      </c>
      <c r="C31" s="86" t="str">
        <f>'Pr.(28)'!B3</f>
        <v>28- Attività di accertamento e rimborsi IMU - TASI</v>
      </c>
      <c r="D31" s="87" t="str">
        <f>IF('Pr.(28)'!I24='Pr.(28)'!L24,'Pr.(28)'!G39,"NON COMPILATO")</f>
        <v>MEDIO</v>
      </c>
      <c r="E31" s="87" t="str">
        <f>IF('Pr.(28)'!I36='Pr.(28)'!L36,'Pr.(28)'!G40,"NON COMPILATO")</f>
        <v>MEDIO</v>
      </c>
      <c r="F31" s="88" t="str">
        <f>'Pr.(28)'!G41</f>
        <v>MEDIO</v>
      </c>
      <c r="G31" s="85" t="s">
        <v>120</v>
      </c>
      <c r="H31" s="81" t="s">
        <v>89</v>
      </c>
      <c r="I31" s="82" t="s">
        <v>101</v>
      </c>
    </row>
  </sheetData>
  <sheetProtection formatCells="0" formatColumns="0" formatRows="0"/>
  <protectedRanges>
    <protectedRange password="EDCA" sqref="A4:F31" name="Intervallo3"/>
    <protectedRange sqref="G4:I14" name="Intervallo1_1"/>
    <protectedRange sqref="G1:I3 G15:I65536" name="Intervallo1"/>
  </protectedRanges>
  <mergeCells count="1">
    <mergeCell ref="D2:F2"/>
  </mergeCells>
  <pageMargins left="0.19685039370078741" right="0.19685039370078741" top="0.51181102362204722" bottom="0.51181102362204722" header="0.31496062992125984" footer="0.31496062992125984"/>
  <pageSetup paperSize="8" scale="84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86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/>
      <c r="E6" s="11" t="s">
        <v>20</v>
      </c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/>
      <c r="D8" s="11" t="s">
        <v>20</v>
      </c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 t="s">
        <v>20</v>
      </c>
      <c r="D10" s="11"/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 t="s">
        <v>20</v>
      </c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1</v>
      </c>
      <c r="D24" s="17">
        <f>COUNTA(D6,D8,D10,D12,D14,D16,D18,D20,D22)</f>
        <v>2</v>
      </c>
      <c r="E24" s="17">
        <f>COUNTA(E6,E8,E10,E12,E14,E16,E18,E20,E22)</f>
        <v>6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9</v>
      </c>
      <c r="D39" s="27">
        <f>D24*D57</f>
        <v>12</v>
      </c>
      <c r="E39" s="27">
        <f>E24*E57</f>
        <v>18</v>
      </c>
      <c r="F39" s="28">
        <f>SUM(C39:E39)</f>
        <v>39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9"/>
  <sheetViews>
    <sheetView zoomScale="82" zoomScaleNormal="82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87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/>
      <c r="D8" s="11" t="s">
        <v>20</v>
      </c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/>
      <c r="E10" s="11" t="s">
        <v>20</v>
      </c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/>
      <c r="E16" s="11" t="s">
        <v>20</v>
      </c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0</v>
      </c>
      <c r="D24" s="17">
        <f>COUNTA(D6,D8,D10,D12,D14,D16,D18,D20,D22)</f>
        <v>2</v>
      </c>
      <c r="E24" s="17">
        <f>COUNTA(E6,E8,E10,E12,E14,E16,E18,E20,E22)</f>
        <v>7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 t="s">
        <v>20</v>
      </c>
      <c r="E32" s="11"/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1</v>
      </c>
      <c r="E36" s="17">
        <f>COUNTA(E28,E30,E32,E34)</f>
        <v>3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0</v>
      </c>
      <c r="D39" s="27">
        <f>D24*D57</f>
        <v>12</v>
      </c>
      <c r="E39" s="27">
        <f>E24*E57</f>
        <v>21</v>
      </c>
      <c r="F39" s="28">
        <f>SUM(C39:E39)</f>
        <v>33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4</v>
      </c>
      <c r="E40" s="30">
        <f>E36*E58</f>
        <v>6</v>
      </c>
      <c r="F40" s="31">
        <f>SUM(C40:E40)</f>
        <v>10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88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/>
      <c r="D8" s="11" t="s">
        <v>20</v>
      </c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 t="s">
        <v>20</v>
      </c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/>
      <c r="E16" s="11" t="s">
        <v>20</v>
      </c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0</v>
      </c>
      <c r="D24" s="17">
        <f>COUNTA(D6,D8,D10,D12,D14,D16,D18,D20,D22)</f>
        <v>3</v>
      </c>
      <c r="E24" s="17">
        <f>COUNTA(E6,E8,E10,E12,E14,E16,E18,E20,E22)</f>
        <v>6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0</v>
      </c>
      <c r="D39" s="27">
        <f>D24*D57</f>
        <v>18</v>
      </c>
      <c r="E39" s="27">
        <f>E24*E57</f>
        <v>18</v>
      </c>
      <c r="F39" s="28">
        <f>SUM(C39:E39)</f>
        <v>36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121</v>
      </c>
      <c r="C2" s="90"/>
      <c r="D2" s="90"/>
      <c r="E2" s="90"/>
    </row>
    <row r="3" spans="1:9" ht="40.5" customHeight="1" x14ac:dyDescent="0.25">
      <c r="B3" s="91" t="s">
        <v>131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80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/>
      <c r="D8" s="97" t="s">
        <v>80</v>
      </c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80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80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80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80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/>
      <c r="D22" s="100" t="s">
        <v>80</v>
      </c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1</v>
      </c>
      <c r="D24" s="103">
        <f>COUNTA(D6,D8,D10,D12,D14,D16,D18,D20,D22)</f>
        <v>4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80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80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9</v>
      </c>
      <c r="D39" s="113">
        <f>D24*D57</f>
        <v>24</v>
      </c>
      <c r="E39" s="113">
        <f>E24*E57</f>
        <v>12</v>
      </c>
      <c r="F39" s="114">
        <f>SUM(C39:E39)</f>
        <v>45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9"/>
  <sheetViews>
    <sheetView zoomScaleNormal="100" workbookViewId="0">
      <selection activeCell="B3" sqref="B3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121</v>
      </c>
      <c r="C2" s="90"/>
      <c r="D2" s="90"/>
      <c r="E2" s="90"/>
    </row>
    <row r="3" spans="1:9" ht="40.5" customHeight="1" x14ac:dyDescent="0.25">
      <c r="B3" s="91" t="s">
        <v>132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80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80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80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80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80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80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80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1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80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80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6</v>
      </c>
      <c r="E39" s="113">
        <f>E24*E57</f>
        <v>12</v>
      </c>
      <c r="F39" s="114">
        <f>SUM(C39:E39)</f>
        <v>54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121</v>
      </c>
      <c r="C2" s="90"/>
      <c r="D2" s="90"/>
      <c r="E2" s="90"/>
    </row>
    <row r="3" spans="1:9" ht="40.5" customHeight="1" x14ac:dyDescent="0.25">
      <c r="B3" s="91" t="s">
        <v>133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80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80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80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80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80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80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/>
      <c r="D22" s="100"/>
      <c r="E22" s="100" t="s">
        <v>80</v>
      </c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3</v>
      </c>
      <c r="D24" s="103">
        <f>COUNTA(D6,D8,D10,D12,D14,D16,D18,D20,D22)</f>
        <v>1</v>
      </c>
      <c r="E24" s="103">
        <f>COUNTA(E6,E8,E10,E12,E14,E16,E18,E20,E22)</f>
        <v>5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80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80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1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27</v>
      </c>
      <c r="D39" s="113">
        <f>D24*D57</f>
        <v>6</v>
      </c>
      <c r="E39" s="113">
        <f>E24*E57</f>
        <v>15</v>
      </c>
      <c r="F39" s="114">
        <f>SUM(C39:E39)</f>
        <v>48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4</v>
      </c>
      <c r="E40" s="116">
        <f>E36*E58</f>
        <v>6</v>
      </c>
      <c r="F40" s="117">
        <f>SUM(C40:E40)</f>
        <v>10</v>
      </c>
      <c r="G40" s="116" t="str">
        <f>IF(F40&lt;C68,"BASSO",(IF(F40&lt;C67,"MEDIO","ALTO")))</f>
        <v>BASSO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0</v>
      </c>
      <c r="I45" s="120">
        <f t="shared" ref="I45:I52" si="1">SUM(G45:H45)</f>
        <v>0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1</v>
      </c>
      <c r="I47" s="120">
        <f t="shared" si="1"/>
        <v>1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0</v>
      </c>
      <c r="I48" s="120">
        <f t="shared" si="1"/>
        <v>1</v>
      </c>
      <c r="J48" s="120" t="str">
        <f t="shared" si="2"/>
        <v xml:space="preserve">  </v>
      </c>
      <c r="K48" s="130" t="s">
        <v>62</v>
      </c>
      <c r="L48" s="131" t="str">
        <f t="shared" si="3"/>
        <v xml:space="preserve"> </v>
      </c>
      <c r="M48" s="132" t="s">
        <v>62</v>
      </c>
      <c r="N48" s="131" t="str">
        <f t="shared" si="4"/>
        <v xml:space="preserve"> </v>
      </c>
      <c r="O48" s="132" t="s">
        <v>62</v>
      </c>
      <c r="P48" s="131" t="str">
        <f t="shared" si="5"/>
        <v xml:space="preserve"> 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1</v>
      </c>
      <c r="I50" s="120">
        <f t="shared" si="1"/>
        <v>2</v>
      </c>
      <c r="J50" s="120" t="str">
        <f t="shared" si="2"/>
        <v>BASSO</v>
      </c>
      <c r="K50" s="133" t="s">
        <v>62</v>
      </c>
      <c r="L50" s="134" t="str">
        <f t="shared" si="3"/>
        <v>x</v>
      </c>
      <c r="M50" s="135" t="s">
        <v>65</v>
      </c>
      <c r="N50" s="134" t="str">
        <f t="shared" si="4"/>
        <v>x</v>
      </c>
      <c r="O50" s="135" t="s">
        <v>65</v>
      </c>
      <c r="P50" s="134" t="str">
        <f t="shared" si="5"/>
        <v>x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0</v>
      </c>
      <c r="I51" s="120">
        <f t="shared" si="1"/>
        <v>0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1</v>
      </c>
      <c r="I52" s="120">
        <f t="shared" si="1"/>
        <v>1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9"/>
  <sheetViews>
    <sheetView zoomScaleNormal="100" workbookViewId="0">
      <selection activeCell="I23" sqref="I23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121</v>
      </c>
      <c r="C2" s="90"/>
      <c r="D2" s="90"/>
      <c r="E2" s="90"/>
    </row>
    <row r="3" spans="1:9" ht="40.5" customHeight="1" x14ac:dyDescent="0.25">
      <c r="B3" s="91" t="s">
        <v>134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80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80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80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80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80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 t="s">
        <v>80</v>
      </c>
      <c r="E18" s="97"/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80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2</v>
      </c>
      <c r="E24" s="103">
        <f>COUNTA(E6,E8,E10,E12,E14,E16,E18,E20,E22)</f>
        <v>3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 t="s">
        <v>80</v>
      </c>
      <c r="E28" s="97"/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80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2</v>
      </c>
      <c r="E36" s="103">
        <f>COUNTA(E28,E30,E32,E34)</f>
        <v>2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12</v>
      </c>
      <c r="E39" s="113">
        <f>E24*E57</f>
        <v>9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8</v>
      </c>
      <c r="E40" s="116">
        <f>E36*E58</f>
        <v>4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121</v>
      </c>
      <c r="C2" s="90"/>
      <c r="D2" s="90"/>
      <c r="E2" s="90"/>
    </row>
    <row r="3" spans="1:9" ht="40.5" customHeight="1" x14ac:dyDescent="0.25">
      <c r="B3" s="91" t="s">
        <v>135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80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80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80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 t="s">
        <v>80</v>
      </c>
      <c r="E12" s="97"/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80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 t="s">
        <v>80</v>
      </c>
      <c r="E18" s="97"/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80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3</v>
      </c>
      <c r="D24" s="103">
        <f>COUNTA(D6,D8,D10,D12,D14,D16,D18,D20,D22)</f>
        <v>4</v>
      </c>
      <c r="E24" s="103">
        <f>COUNTA(E6,E8,E10,E12,E14,E16,E18,E20,E22)</f>
        <v>2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 t="s">
        <v>80</v>
      </c>
      <c r="E28" s="97"/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80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2</v>
      </c>
      <c r="E36" s="103">
        <f>COUNTA(E28,E30,E32,E34)</f>
        <v>2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27</v>
      </c>
      <c r="D39" s="113">
        <f>D24*D57</f>
        <v>24</v>
      </c>
      <c r="E39" s="113">
        <f>E24*E57</f>
        <v>6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8</v>
      </c>
      <c r="E40" s="116">
        <f>E36*E58</f>
        <v>4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127</v>
      </c>
      <c r="C2" s="90"/>
      <c r="D2" s="90"/>
      <c r="E2" s="90"/>
    </row>
    <row r="3" spans="1:9" ht="40.5" customHeight="1" x14ac:dyDescent="0.25">
      <c r="B3" s="91" t="s">
        <v>136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80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80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/>
      <c r="D10" s="97" t="s">
        <v>80</v>
      </c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80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80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80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80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80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80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1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80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80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80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80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6</v>
      </c>
      <c r="E39" s="113">
        <f>E24*E57</f>
        <v>12</v>
      </c>
      <c r="F39" s="114">
        <f>SUM(C39:E39)</f>
        <v>54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128</v>
      </c>
      <c r="C2" s="90"/>
      <c r="D2" s="90"/>
      <c r="E2" s="90"/>
    </row>
    <row r="3" spans="1:9" ht="40.5" customHeight="1" x14ac:dyDescent="0.25">
      <c r="B3" s="91" t="s">
        <v>137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5</v>
      </c>
      <c r="D24" s="103">
        <f>COUNTA(D6,D8,D10,D12,D14,D16,D18,D20,D22)</f>
        <v>0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45</v>
      </c>
      <c r="D39" s="113">
        <f>D24*D57</f>
        <v>0</v>
      </c>
      <c r="E39" s="113">
        <f>E24*E57</f>
        <v>12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9"/>
  <sheetViews>
    <sheetView topLeftCell="A61" zoomScale="160" zoomScaleNormal="160" workbookViewId="0">
      <selection activeCell="B18" sqref="B18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12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 t="s">
        <v>20</v>
      </c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 t="s">
        <v>20</v>
      </c>
      <c r="E12" s="11"/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 t="s">
        <v>20</v>
      </c>
      <c r="D16" s="11"/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 t="s">
        <v>20</v>
      </c>
      <c r="D22" s="14"/>
      <c r="E22" s="14"/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3</v>
      </c>
      <c r="D24" s="17">
        <f>COUNTA(D6,D8,D10,D12,D14,D16,D18,D20,D22)</f>
        <v>3</v>
      </c>
      <c r="E24" s="17">
        <f>COUNTA(E6,E8,E10,E12,E14,E16,E18,E20,E22)</f>
        <v>3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27</v>
      </c>
      <c r="D39" s="27">
        <f>D24*D57</f>
        <v>18</v>
      </c>
      <c r="E39" s="27">
        <f>E24*E57</f>
        <v>9</v>
      </c>
      <c r="F39" s="28">
        <f>SUM(C39:E39)</f>
        <v>54</v>
      </c>
      <c r="G39" s="27" t="str">
        <f>IF(F39&lt;C63,"BASSO",(IF(F39&lt;C62,"MEDIO","ALTO")))</f>
        <v>MEDIO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BASSO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1</v>
      </c>
      <c r="H46" s="34">
        <f>IF(G40=D46,1,0)</f>
        <v>0</v>
      </c>
      <c r="I46" s="34">
        <f t="shared" si="0"/>
        <v>1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1</v>
      </c>
      <c r="H48" s="34">
        <f>IF(G40=D48,1,0)</f>
        <v>0</v>
      </c>
      <c r="I48" s="34">
        <f t="shared" si="0"/>
        <v>1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0</v>
      </c>
      <c r="H49" s="34">
        <f>IF(G40=D49,1,0)</f>
        <v>0</v>
      </c>
      <c r="I49" s="34">
        <f t="shared" si="0"/>
        <v>0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1</v>
      </c>
      <c r="H50" s="34">
        <f>IF(G40=D50,1,0)</f>
        <v>1</v>
      </c>
      <c r="I50" s="34">
        <f t="shared" si="0"/>
        <v>2</v>
      </c>
      <c r="J50" s="34" t="str">
        <f t="shared" si="1"/>
        <v>BASSO</v>
      </c>
      <c r="K50" s="47" t="s">
        <v>62</v>
      </c>
      <c r="L50" s="48" t="str">
        <f t="shared" si="2"/>
        <v>x</v>
      </c>
      <c r="M50" s="49" t="s">
        <v>65</v>
      </c>
      <c r="N50" s="48" t="str">
        <f t="shared" si="3"/>
        <v>x</v>
      </c>
      <c r="O50" s="49" t="s">
        <v>65</v>
      </c>
      <c r="P50" s="48" t="str">
        <f t="shared" si="4"/>
        <v>x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0</v>
      </c>
      <c r="H51" s="34">
        <f>IF(G40=D51,1,0)</f>
        <v>0</v>
      </c>
      <c r="I51" s="34">
        <f t="shared" si="0"/>
        <v>0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0</v>
      </c>
      <c r="H52" s="34">
        <f>IF(G40=D52,1,0)</f>
        <v>1</v>
      </c>
      <c r="I52" s="34">
        <f t="shared" si="0"/>
        <v>1</v>
      </c>
      <c r="J52" s="34" t="str">
        <f t="shared" si="1"/>
        <v xml:space="preserve">  </v>
      </c>
      <c r="K52" s="50" t="s">
        <v>65</v>
      </c>
      <c r="L52" s="51" t="str">
        <f t="shared" si="2"/>
        <v xml:space="preserve"> </v>
      </c>
      <c r="M52" s="52" t="s">
        <v>65</v>
      </c>
      <c r="N52" s="51" t="str">
        <f t="shared" si="3"/>
        <v xml:space="preserve"> </v>
      </c>
      <c r="O52" s="52" t="s">
        <v>67</v>
      </c>
      <c r="P52" s="51" t="str">
        <f t="shared" si="4"/>
        <v xml:space="preserve"> 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9"/>
  <sheetViews>
    <sheetView topLeftCell="A7"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128</v>
      </c>
      <c r="C2" s="90"/>
      <c r="D2" s="90"/>
      <c r="E2" s="90"/>
    </row>
    <row r="3" spans="1:9" ht="40.5" customHeight="1" x14ac:dyDescent="0.25">
      <c r="B3" s="91" t="s">
        <v>138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20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 t="s">
        <v>20</v>
      </c>
      <c r="E12" s="97"/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 t="s">
        <v>20</v>
      </c>
      <c r="E18" s="97"/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3</v>
      </c>
      <c r="E24" s="103">
        <f>COUNTA(E6,E8,E10,E12,E14,E16,E18,E20,E22)</f>
        <v>2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18</v>
      </c>
      <c r="E39" s="113">
        <f>E24*E57</f>
        <v>6</v>
      </c>
      <c r="F39" s="114">
        <f>SUM(C39:E39)</f>
        <v>60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9"/>
  <sheetViews>
    <sheetView zoomScaleNormal="100" workbookViewId="0">
      <selection activeCell="B8" sqref="B8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128</v>
      </c>
      <c r="C2" s="90"/>
      <c r="D2" s="90"/>
      <c r="E2" s="90"/>
    </row>
    <row r="3" spans="1:9" ht="40.5" customHeight="1" x14ac:dyDescent="0.25">
      <c r="B3" s="91" t="s">
        <v>139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 t="s">
        <v>20</v>
      </c>
      <c r="E12" s="97"/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 t="s">
        <v>20</v>
      </c>
      <c r="E18" s="97"/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5</v>
      </c>
      <c r="D24" s="103">
        <f>COUNTA(D6,D8,D10,D12,D14,D16,D18,D20,D22)</f>
        <v>2</v>
      </c>
      <c r="E24" s="103">
        <f>COUNTA(E6,E8,E10,E12,E14,E16,E18,E20,E22)</f>
        <v>2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45</v>
      </c>
      <c r="D39" s="113">
        <f>D24*D57</f>
        <v>12</v>
      </c>
      <c r="E39" s="113">
        <f>E24*E57</f>
        <v>6</v>
      </c>
      <c r="F39" s="114">
        <f>SUM(C39:E39)</f>
        <v>63</v>
      </c>
      <c r="G39" s="113" t="str">
        <f>IF(F39&lt;C63,"BASSO",(IF(F39&lt;C62,"MEDIO","ALTO")))</f>
        <v>ALTO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CRITICO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1</v>
      </c>
      <c r="H44" s="120">
        <f>IF(G40=D44,1,0)</f>
        <v>0</v>
      </c>
      <c r="I44" s="120">
        <f>SUM(G44:H44)</f>
        <v>1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1</v>
      </c>
      <c r="H45" s="120">
        <f>IF(G40=D45,1,0)</f>
        <v>1</v>
      </c>
      <c r="I45" s="120">
        <f t="shared" ref="I45:I52" si="1">SUM(G45:H45)</f>
        <v>2</v>
      </c>
      <c r="J45" s="120" t="str">
        <f t="shared" ref="J45:J52" si="2">IF(I45=2,E45,"  ")</f>
        <v>CRITICO</v>
      </c>
      <c r="K45" s="127" t="s">
        <v>60</v>
      </c>
      <c r="L45" s="128" t="str">
        <f t="shared" ref="L45:L52" si="3">P45</f>
        <v>x</v>
      </c>
      <c r="M45" s="129" t="s">
        <v>62</v>
      </c>
      <c r="N45" s="128" t="str">
        <f t="shared" ref="N45:N52" si="4">P45</f>
        <v>x</v>
      </c>
      <c r="O45" s="129" t="s">
        <v>63</v>
      </c>
      <c r="P45" s="128" t="str">
        <f t="shared" ref="P45:P52" si="5">IF(J45=O45,"x"," ")</f>
        <v>x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0</v>
      </c>
      <c r="H46" s="120">
        <f>IF(G40=D46,1,0)</f>
        <v>0</v>
      </c>
      <c r="I46" s="120">
        <f t="shared" si="1"/>
        <v>0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1</v>
      </c>
      <c r="H47" s="120">
        <f>IF(G40=D47,1,0)</f>
        <v>0</v>
      </c>
      <c r="I47" s="120">
        <f t="shared" si="1"/>
        <v>1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0</v>
      </c>
      <c r="H48" s="120">
        <f>IF(G40=D48,1,0)</f>
        <v>1</v>
      </c>
      <c r="I48" s="120">
        <f t="shared" si="1"/>
        <v>1</v>
      </c>
      <c r="J48" s="120" t="str">
        <f t="shared" si="2"/>
        <v xml:space="preserve">  </v>
      </c>
      <c r="K48" s="130" t="s">
        <v>62</v>
      </c>
      <c r="L48" s="131" t="str">
        <f t="shared" si="3"/>
        <v xml:space="preserve"> </v>
      </c>
      <c r="M48" s="132" t="s">
        <v>62</v>
      </c>
      <c r="N48" s="131" t="str">
        <f t="shared" si="4"/>
        <v xml:space="preserve"> </v>
      </c>
      <c r="O48" s="132" t="s">
        <v>62</v>
      </c>
      <c r="P48" s="131" t="str">
        <f t="shared" si="5"/>
        <v xml:space="preserve"> 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0</v>
      </c>
      <c r="H50" s="120">
        <f>IF(G40=D50,1,0)</f>
        <v>0</v>
      </c>
      <c r="I50" s="120">
        <f t="shared" si="1"/>
        <v>0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128</v>
      </c>
      <c r="C2" s="90"/>
      <c r="D2" s="90"/>
      <c r="E2" s="90"/>
    </row>
    <row r="3" spans="1:9" ht="40.5" customHeight="1" x14ac:dyDescent="0.25">
      <c r="B3" s="91" t="s">
        <v>140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5</v>
      </c>
      <c r="D24" s="103">
        <f>COUNTA(D6,D8,D10,D12,D14,D16,D18,D20,D22)</f>
        <v>0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45</v>
      </c>
      <c r="D39" s="113">
        <f>D24*D57</f>
        <v>0</v>
      </c>
      <c r="E39" s="113">
        <f>E24*E57</f>
        <v>12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9"/>
  <sheetViews>
    <sheetView topLeftCell="A7"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128</v>
      </c>
      <c r="C2" s="90"/>
      <c r="D2" s="90"/>
      <c r="E2" s="90"/>
    </row>
    <row r="3" spans="1:9" ht="40.5" customHeight="1" x14ac:dyDescent="0.25">
      <c r="B3" s="91" t="s">
        <v>141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20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/>
      <c r="D10" s="97" t="s">
        <v>20</v>
      </c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3</v>
      </c>
      <c r="D24" s="103">
        <f>COUNTA(D6,D8,D10,D12,D14,D16,D18,D20,D22)</f>
        <v>2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 t="s">
        <v>20</v>
      </c>
      <c r="E34" s="97"/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1</v>
      </c>
      <c r="E36" s="103">
        <f>COUNTA(E28,E30,E32,E34)</f>
        <v>2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27</v>
      </c>
      <c r="D39" s="113">
        <f>D24*D57</f>
        <v>12</v>
      </c>
      <c r="E39" s="113">
        <f>E24*E57</f>
        <v>12</v>
      </c>
      <c r="F39" s="114">
        <f>SUM(C39:E39)</f>
        <v>51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4</v>
      </c>
      <c r="E40" s="116">
        <f>E36*E58</f>
        <v>4</v>
      </c>
      <c r="F40" s="117">
        <f>SUM(C40:E40)</f>
        <v>14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129</v>
      </c>
      <c r="C2" s="90"/>
      <c r="D2" s="90"/>
      <c r="E2" s="90"/>
    </row>
    <row r="3" spans="1:9" ht="40.5" customHeight="1" x14ac:dyDescent="0.25">
      <c r="B3" s="91" t="s">
        <v>142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/>
      <c r="D10" s="97" t="s">
        <v>20</v>
      </c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 t="s">
        <v>20</v>
      </c>
      <c r="E12" s="97"/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/>
      <c r="D16" s="97" t="s">
        <v>20</v>
      </c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/>
      <c r="D22" s="100" t="s">
        <v>20</v>
      </c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2</v>
      </c>
      <c r="D24" s="103">
        <f>COUNTA(D6,D8,D10,D12,D14,D16,D18,D20,D22)</f>
        <v>4</v>
      </c>
      <c r="E24" s="103">
        <f>COUNTA(E6,E8,E10,E12,E14,E16,E18,E20,E22)</f>
        <v>3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20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1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18</v>
      </c>
      <c r="D39" s="113">
        <f>D24*D57</f>
        <v>24</v>
      </c>
      <c r="E39" s="113">
        <f>E24*E57</f>
        <v>9</v>
      </c>
      <c r="F39" s="114">
        <f>SUM(C39:E39)</f>
        <v>51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4</v>
      </c>
      <c r="E40" s="116">
        <f>E36*E58</f>
        <v>6</v>
      </c>
      <c r="F40" s="117">
        <f>SUM(C40:E40)</f>
        <v>10</v>
      </c>
      <c r="G40" s="116" t="str">
        <f>IF(F40&lt;C68,"BASSO",(IF(F40&lt;C67,"MEDIO","ALTO")))</f>
        <v>BASSO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0</v>
      </c>
      <c r="I45" s="120">
        <f t="shared" ref="I45:I52" si="1">SUM(G45:H45)</f>
        <v>0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1</v>
      </c>
      <c r="I47" s="120">
        <f t="shared" si="1"/>
        <v>1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0</v>
      </c>
      <c r="I48" s="120">
        <f t="shared" si="1"/>
        <v>1</v>
      </c>
      <c r="J48" s="120" t="str">
        <f t="shared" si="2"/>
        <v xml:space="preserve">  </v>
      </c>
      <c r="K48" s="130" t="s">
        <v>62</v>
      </c>
      <c r="L48" s="131" t="str">
        <f t="shared" si="3"/>
        <v xml:space="preserve"> </v>
      </c>
      <c r="M48" s="132" t="s">
        <v>62</v>
      </c>
      <c r="N48" s="131" t="str">
        <f t="shared" si="4"/>
        <v xml:space="preserve"> </v>
      </c>
      <c r="O48" s="132" t="s">
        <v>62</v>
      </c>
      <c r="P48" s="131" t="str">
        <f t="shared" si="5"/>
        <v xml:space="preserve"> 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1</v>
      </c>
      <c r="I50" s="120">
        <f t="shared" si="1"/>
        <v>2</v>
      </c>
      <c r="J50" s="120" t="str">
        <f t="shared" si="2"/>
        <v>BASSO</v>
      </c>
      <c r="K50" s="133" t="s">
        <v>62</v>
      </c>
      <c r="L50" s="134" t="str">
        <f t="shared" si="3"/>
        <v>x</v>
      </c>
      <c r="M50" s="135" t="s">
        <v>65</v>
      </c>
      <c r="N50" s="134" t="str">
        <f t="shared" si="4"/>
        <v>x</v>
      </c>
      <c r="O50" s="135" t="s">
        <v>65</v>
      </c>
      <c r="P50" s="134" t="str">
        <f t="shared" si="5"/>
        <v>x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0</v>
      </c>
      <c r="I51" s="120">
        <f t="shared" si="1"/>
        <v>0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1</v>
      </c>
      <c r="I52" s="120">
        <f t="shared" si="1"/>
        <v>1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129</v>
      </c>
      <c r="C2" s="90"/>
      <c r="D2" s="90"/>
      <c r="E2" s="90"/>
    </row>
    <row r="3" spans="1:9" ht="40.5" customHeight="1" x14ac:dyDescent="0.25">
      <c r="B3" s="91" t="s">
        <v>143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20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1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6</v>
      </c>
      <c r="E39" s="113">
        <f>E24*E57</f>
        <v>12</v>
      </c>
      <c r="F39" s="114">
        <f>SUM(C39:E39)</f>
        <v>54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129</v>
      </c>
      <c r="C2" s="90"/>
      <c r="D2" s="90"/>
      <c r="E2" s="90"/>
    </row>
    <row r="3" spans="1:9" ht="40.5" customHeight="1" x14ac:dyDescent="0.25">
      <c r="B3" s="91" t="s">
        <v>144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/>
      <c r="D6" s="97" t="s">
        <v>20</v>
      </c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1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6</v>
      </c>
      <c r="E39" s="113">
        <f>E24*E57</f>
        <v>12</v>
      </c>
      <c r="F39" s="114">
        <f>SUM(C39:E39)</f>
        <v>54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129</v>
      </c>
      <c r="C2" s="90"/>
      <c r="D2" s="90"/>
      <c r="E2" s="90"/>
    </row>
    <row r="3" spans="1:9" ht="40.5" customHeight="1" x14ac:dyDescent="0.25">
      <c r="B3" s="91" t="s">
        <v>145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/>
      <c r="D22" s="100" t="s">
        <v>20</v>
      </c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4</v>
      </c>
      <c r="D24" s="103">
        <f>COUNTA(D6,D8,D10,D12,D14,D16,D18,D20,D22)</f>
        <v>1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/>
      <c r="E30" s="97" t="s">
        <v>20</v>
      </c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 t="s">
        <v>20</v>
      </c>
      <c r="D32" s="97"/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1</v>
      </c>
      <c r="D36" s="103">
        <f>COUNTA(D28,D30,D32,D34)</f>
        <v>0</v>
      </c>
      <c r="E36" s="103">
        <f>COUNTA(E28,E30,E32,E34)</f>
        <v>3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36</v>
      </c>
      <c r="D39" s="113">
        <f>D24*D57</f>
        <v>6</v>
      </c>
      <c r="E39" s="113">
        <f>E24*E57</f>
        <v>12</v>
      </c>
      <c r="F39" s="114">
        <f>SUM(C39:E39)</f>
        <v>54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6</v>
      </c>
      <c r="D40" s="116">
        <f>D36*D58</f>
        <v>0</v>
      </c>
      <c r="E40" s="116">
        <f>E36*E58</f>
        <v>6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130</v>
      </c>
      <c r="C2" s="90"/>
      <c r="D2" s="90"/>
      <c r="E2" s="90"/>
    </row>
    <row r="3" spans="1:9" ht="40.5" customHeight="1" x14ac:dyDescent="0.25">
      <c r="B3" s="91" t="s">
        <v>146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5</v>
      </c>
      <c r="D24" s="103">
        <f>COUNTA(D6,D8,D10,D12,D14,D16,D18,D20,D22)</f>
        <v>0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 t="s">
        <v>20</v>
      </c>
      <c r="E30" s="97"/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20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2</v>
      </c>
      <c r="E36" s="103">
        <f>COUNTA(E28,E30,E32,E34)</f>
        <v>2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45</v>
      </c>
      <c r="D39" s="113">
        <f>D24*D57</f>
        <v>0</v>
      </c>
      <c r="E39" s="113">
        <f>E24*E57</f>
        <v>12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8</v>
      </c>
      <c r="E40" s="116">
        <f>E36*E58</f>
        <v>4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9"/>
  <sheetViews>
    <sheetView zoomScaleNormal="100" workbookViewId="0">
      <selection activeCell="A4" sqref="A4:B4"/>
    </sheetView>
  </sheetViews>
  <sheetFormatPr defaultRowHeight="12.75" x14ac:dyDescent="0.2"/>
  <cols>
    <col min="1" max="1" width="3.28515625" style="68" customWidth="1"/>
    <col min="2" max="2" width="76.140625" style="68" customWidth="1"/>
    <col min="3" max="3" width="5.140625" style="68" bestFit="1" customWidth="1"/>
    <col min="4" max="4" width="6.28515625" style="68" customWidth="1"/>
    <col min="5" max="5" width="6.140625" style="68" bestFit="1" customWidth="1"/>
    <col min="6" max="6" width="3.85546875" style="68" customWidth="1"/>
    <col min="7" max="7" width="8.140625" style="68" customWidth="1"/>
    <col min="8" max="8" width="4" style="68" customWidth="1"/>
    <col min="9" max="9" width="10.5703125" style="68" customWidth="1"/>
    <col min="10" max="16384" width="9.140625" style="68"/>
  </cols>
  <sheetData>
    <row r="1" spans="1:9" ht="15" x14ac:dyDescent="0.25">
      <c r="B1" s="89" t="s">
        <v>10</v>
      </c>
    </row>
    <row r="2" spans="1:9" ht="29.25" customHeight="1" x14ac:dyDescent="0.25">
      <c r="B2" s="90" t="s">
        <v>130</v>
      </c>
      <c r="C2" s="90"/>
      <c r="D2" s="90"/>
      <c r="E2" s="90"/>
    </row>
    <row r="3" spans="1:9" ht="40.5" customHeight="1" x14ac:dyDescent="0.25">
      <c r="B3" s="91" t="s">
        <v>147</v>
      </c>
      <c r="C3" s="92"/>
      <c r="D3" s="92"/>
      <c r="E3" s="92"/>
    </row>
    <row r="4" spans="1:9" x14ac:dyDescent="0.2">
      <c r="A4" s="160" t="s">
        <v>13</v>
      </c>
      <c r="B4" s="160"/>
      <c r="C4" s="160" t="s">
        <v>14</v>
      </c>
      <c r="D4" s="160"/>
      <c r="E4" s="160"/>
    </row>
    <row r="5" spans="1:9" x14ac:dyDescent="0.2">
      <c r="A5" s="93">
        <v>1</v>
      </c>
      <c r="B5" s="93" t="s">
        <v>15</v>
      </c>
      <c r="C5" s="94" t="s">
        <v>16</v>
      </c>
      <c r="D5" s="94" t="s">
        <v>17</v>
      </c>
      <c r="E5" s="94" t="s">
        <v>18</v>
      </c>
    </row>
    <row r="6" spans="1:9" ht="39" x14ac:dyDescent="0.25">
      <c r="A6" s="95"/>
      <c r="B6" s="96" t="s">
        <v>19</v>
      </c>
      <c r="C6" s="97" t="s">
        <v>20</v>
      </c>
      <c r="D6" s="97"/>
      <c r="E6" s="97"/>
      <c r="H6" s="98">
        <f>COUNTA(C6:E6)</f>
        <v>1</v>
      </c>
      <c r="I6" s="99" t="str">
        <f>IF(H6=1,"OK","VALORIZZARE UN LIVELLO")</f>
        <v>OK</v>
      </c>
    </row>
    <row r="7" spans="1:9" ht="15" x14ac:dyDescent="0.25">
      <c r="A7" s="93">
        <v>2</v>
      </c>
      <c r="B7" s="93" t="s">
        <v>21</v>
      </c>
      <c r="C7" s="94" t="s">
        <v>16</v>
      </c>
      <c r="D7" s="94" t="s">
        <v>17</v>
      </c>
      <c r="E7" s="94" t="s">
        <v>18</v>
      </c>
      <c r="H7" s="98"/>
      <c r="I7" s="99"/>
    </row>
    <row r="8" spans="1:9" ht="26.25" x14ac:dyDescent="0.25">
      <c r="A8" s="95"/>
      <c r="B8" s="96" t="s">
        <v>22</v>
      </c>
      <c r="C8" s="97" t="s">
        <v>20</v>
      </c>
      <c r="D8" s="97"/>
      <c r="E8" s="97"/>
      <c r="H8" s="98">
        <f>COUNTA(C8:E8)</f>
        <v>1</v>
      </c>
      <c r="I8" s="99" t="str">
        <f t="shared" ref="I8:I22" si="0">IF(H8=1,"OK","VALORIZZARE UN LIVELLO")</f>
        <v>OK</v>
      </c>
    </row>
    <row r="9" spans="1:9" ht="15" x14ac:dyDescent="0.25">
      <c r="A9" s="93">
        <v>3</v>
      </c>
      <c r="B9" s="93" t="s">
        <v>122</v>
      </c>
      <c r="C9" s="94" t="s">
        <v>16</v>
      </c>
      <c r="D9" s="94" t="s">
        <v>17</v>
      </c>
      <c r="E9" s="94" t="s">
        <v>18</v>
      </c>
      <c r="H9" s="98"/>
      <c r="I9" s="99"/>
    </row>
    <row r="10" spans="1:9" ht="26.25" x14ac:dyDescent="0.25">
      <c r="A10" s="95"/>
      <c r="B10" s="96" t="s">
        <v>24</v>
      </c>
      <c r="C10" s="97" t="s">
        <v>20</v>
      </c>
      <c r="D10" s="97"/>
      <c r="E10" s="97"/>
      <c r="H10" s="98">
        <f>COUNTA(C10:E10)</f>
        <v>1</v>
      </c>
      <c r="I10" s="99" t="str">
        <f t="shared" si="0"/>
        <v>OK</v>
      </c>
    </row>
    <row r="11" spans="1:9" ht="15" x14ac:dyDescent="0.25">
      <c r="A11" s="93">
        <v>4</v>
      </c>
      <c r="B11" s="93" t="s">
        <v>25</v>
      </c>
      <c r="C11" s="94" t="s">
        <v>16</v>
      </c>
      <c r="D11" s="94" t="s">
        <v>17</v>
      </c>
      <c r="E11" s="94" t="s">
        <v>18</v>
      </c>
      <c r="H11" s="98"/>
      <c r="I11" s="99"/>
    </row>
    <row r="12" spans="1:9" ht="51.75" x14ac:dyDescent="0.25">
      <c r="A12" s="95"/>
      <c r="B12" s="96" t="s">
        <v>26</v>
      </c>
      <c r="C12" s="97"/>
      <c r="D12" s="97"/>
      <c r="E12" s="97" t="s">
        <v>20</v>
      </c>
      <c r="H12" s="98">
        <f>COUNTA(C12:E12)</f>
        <v>1</v>
      </c>
      <c r="I12" s="99" t="str">
        <f t="shared" si="0"/>
        <v>OK</v>
      </c>
    </row>
    <row r="13" spans="1:9" ht="15" x14ac:dyDescent="0.25">
      <c r="A13" s="93">
        <v>5</v>
      </c>
      <c r="B13" s="93" t="s">
        <v>123</v>
      </c>
      <c r="C13" s="94" t="s">
        <v>16</v>
      </c>
      <c r="D13" s="94" t="s">
        <v>17</v>
      </c>
      <c r="E13" s="94" t="s">
        <v>18</v>
      </c>
      <c r="H13" s="98"/>
      <c r="I13" s="99"/>
    </row>
    <row r="14" spans="1:9" ht="39" x14ac:dyDescent="0.25">
      <c r="A14" s="95"/>
      <c r="B14" s="96" t="s">
        <v>28</v>
      </c>
      <c r="C14" s="97"/>
      <c r="D14" s="97"/>
      <c r="E14" s="97" t="s">
        <v>20</v>
      </c>
      <c r="H14" s="98">
        <f>COUNTA(C14:E14)</f>
        <v>1</v>
      </c>
      <c r="I14" s="99" t="str">
        <f t="shared" si="0"/>
        <v>OK</v>
      </c>
    </row>
    <row r="15" spans="1:9" ht="34.5" customHeight="1" x14ac:dyDescent="0.25">
      <c r="A15" s="93">
        <v>6</v>
      </c>
      <c r="B15" s="93" t="s">
        <v>29</v>
      </c>
      <c r="C15" s="94" t="s">
        <v>16</v>
      </c>
      <c r="D15" s="94" t="s">
        <v>17</v>
      </c>
      <c r="E15" s="94" t="s">
        <v>18</v>
      </c>
      <c r="H15" s="98"/>
      <c r="I15" s="99"/>
    </row>
    <row r="16" spans="1:9" ht="21" x14ac:dyDescent="0.25">
      <c r="A16" s="95"/>
      <c r="B16" s="96" t="s">
        <v>30</v>
      </c>
      <c r="C16" s="97" t="s">
        <v>20</v>
      </c>
      <c r="D16" s="97"/>
      <c r="E16" s="97"/>
      <c r="H16" s="98">
        <f>COUNTA(C16:E16)</f>
        <v>1</v>
      </c>
      <c r="I16" s="99" t="str">
        <f t="shared" si="0"/>
        <v>OK</v>
      </c>
    </row>
    <row r="17" spans="1:15" ht="15" x14ac:dyDescent="0.25">
      <c r="A17" s="93">
        <v>7</v>
      </c>
      <c r="B17" s="93" t="s">
        <v>31</v>
      </c>
      <c r="C17" s="94" t="s">
        <v>16</v>
      </c>
      <c r="D17" s="94" t="s">
        <v>17</v>
      </c>
      <c r="E17" s="94" t="s">
        <v>18</v>
      </c>
      <c r="H17" s="98"/>
      <c r="I17" s="99"/>
    </row>
    <row r="18" spans="1:15" ht="54" customHeight="1" x14ac:dyDescent="0.25">
      <c r="A18" s="95"/>
      <c r="B18" s="96" t="s">
        <v>32</v>
      </c>
      <c r="C18" s="97"/>
      <c r="D18" s="97"/>
      <c r="E18" s="97" t="s">
        <v>20</v>
      </c>
      <c r="H18" s="98">
        <f>COUNTA(C18:E18)</f>
        <v>1</v>
      </c>
      <c r="I18" s="99" t="str">
        <f t="shared" si="0"/>
        <v>OK</v>
      </c>
    </row>
    <row r="19" spans="1:15" ht="15" x14ac:dyDescent="0.25">
      <c r="A19" s="93">
        <v>8</v>
      </c>
      <c r="B19" s="93" t="s">
        <v>33</v>
      </c>
      <c r="C19" s="94" t="s">
        <v>16</v>
      </c>
      <c r="D19" s="94" t="s">
        <v>17</v>
      </c>
      <c r="E19" s="94" t="s">
        <v>18</v>
      </c>
      <c r="H19" s="98"/>
      <c r="I19" s="99"/>
    </row>
    <row r="20" spans="1:15" ht="26.25" x14ac:dyDescent="0.25">
      <c r="A20" s="95"/>
      <c r="B20" s="96" t="s">
        <v>124</v>
      </c>
      <c r="C20" s="97"/>
      <c r="D20" s="97"/>
      <c r="E20" s="97" t="s">
        <v>20</v>
      </c>
      <c r="H20" s="98">
        <f>COUNTA(C20:E20)</f>
        <v>1</v>
      </c>
      <c r="I20" s="99" t="str">
        <f t="shared" si="0"/>
        <v>OK</v>
      </c>
    </row>
    <row r="21" spans="1:15" ht="15" x14ac:dyDescent="0.25">
      <c r="A21" s="93">
        <v>9</v>
      </c>
      <c r="B21" s="93" t="s">
        <v>35</v>
      </c>
      <c r="C21" s="94" t="s">
        <v>16</v>
      </c>
      <c r="D21" s="94" t="s">
        <v>17</v>
      </c>
      <c r="E21" s="94" t="s">
        <v>18</v>
      </c>
      <c r="H21" s="98"/>
      <c r="I21" s="99"/>
    </row>
    <row r="22" spans="1:15" ht="26.25" x14ac:dyDescent="0.25">
      <c r="A22" s="95"/>
      <c r="B22" s="96" t="s">
        <v>125</v>
      </c>
      <c r="C22" s="100" t="s">
        <v>20</v>
      </c>
      <c r="D22" s="100"/>
      <c r="E22" s="100"/>
      <c r="H22" s="98">
        <f>COUNTA(C22:E22)</f>
        <v>1</v>
      </c>
      <c r="I22" s="99" t="str">
        <f t="shared" si="0"/>
        <v>OK</v>
      </c>
    </row>
    <row r="23" spans="1:15" ht="15" x14ac:dyDescent="0.25">
      <c r="C23" s="101" t="s">
        <v>16</v>
      </c>
      <c r="D23" s="101" t="s">
        <v>17</v>
      </c>
      <c r="E23" s="101" t="s">
        <v>18</v>
      </c>
      <c r="H23" s="98"/>
      <c r="I23" s="99"/>
    </row>
    <row r="24" spans="1:15" ht="15" x14ac:dyDescent="0.25">
      <c r="B24" s="102" t="s">
        <v>37</v>
      </c>
      <c r="C24" s="103">
        <f>COUNTA(C6,C8,C10,C12,C14,C16,C18,C20,C22)</f>
        <v>5</v>
      </c>
      <c r="D24" s="103">
        <f>COUNTA(D6,D8,D10,D12,D14,D16,D18,D20,D22)</f>
        <v>0</v>
      </c>
      <c r="E24" s="103">
        <f>COUNTA(E6,E8,E10,E12,E14,E16,E18,E20,E22)</f>
        <v>4</v>
      </c>
      <c r="H24" s="98">
        <f>SUM(C24:E24)</f>
        <v>9</v>
      </c>
      <c r="I24" s="99" t="str">
        <f>IF(H24=9,"OK","ERRORE TOTALI")</f>
        <v>OK</v>
      </c>
      <c r="L24" s="68" t="s">
        <v>38</v>
      </c>
    </row>
    <row r="25" spans="1:15" ht="15.75" thickBot="1" x14ac:dyDescent="0.3">
      <c r="H25" s="98"/>
      <c r="I25" s="99"/>
    </row>
    <row r="26" spans="1:15" ht="15.75" customHeight="1" thickBot="1" x14ac:dyDescent="0.3">
      <c r="A26" s="161" t="s">
        <v>39</v>
      </c>
      <c r="B26" s="162"/>
      <c r="C26" s="163" t="s">
        <v>14</v>
      </c>
      <c r="D26" s="163"/>
      <c r="E26" s="163"/>
      <c r="H26" s="98"/>
      <c r="I26" s="99"/>
    </row>
    <row r="27" spans="1:15" ht="15" x14ac:dyDescent="0.25">
      <c r="A27" s="104">
        <v>1</v>
      </c>
      <c r="B27" s="105" t="s">
        <v>40</v>
      </c>
      <c r="C27" s="94" t="s">
        <v>16</v>
      </c>
      <c r="D27" s="94" t="s">
        <v>17</v>
      </c>
      <c r="E27" s="94" t="s">
        <v>18</v>
      </c>
      <c r="H27" s="98"/>
      <c r="I27" s="99"/>
    </row>
    <row r="28" spans="1:15" ht="39.75" customHeight="1" thickBot="1" x14ac:dyDescent="0.3">
      <c r="A28" s="106"/>
      <c r="B28" s="107" t="s">
        <v>41</v>
      </c>
      <c r="C28" s="97"/>
      <c r="D28" s="97"/>
      <c r="E28" s="97" t="s">
        <v>20</v>
      </c>
      <c r="H28" s="98">
        <f>COUNTA(C28:E28)</f>
        <v>1</v>
      </c>
      <c r="I28" s="99" t="str">
        <f>IF(H28=1,"OK","VALORIZZARE UN LIVELLO")</f>
        <v>OK</v>
      </c>
      <c r="J28" s="164"/>
      <c r="K28" s="164"/>
      <c r="L28" s="164"/>
      <c r="M28" s="164"/>
      <c r="N28" s="164"/>
      <c r="O28" s="164"/>
    </row>
    <row r="29" spans="1:15" ht="15" x14ac:dyDescent="0.25">
      <c r="A29" s="104">
        <v>2</v>
      </c>
      <c r="B29" s="105" t="s">
        <v>42</v>
      </c>
      <c r="C29" s="94" t="s">
        <v>16</v>
      </c>
      <c r="D29" s="94" t="s">
        <v>17</v>
      </c>
      <c r="E29" s="94" t="s">
        <v>18</v>
      </c>
      <c r="H29" s="98"/>
      <c r="I29" s="99"/>
    </row>
    <row r="30" spans="1:15" ht="27" thickBot="1" x14ac:dyDescent="0.3">
      <c r="A30" s="106"/>
      <c r="B30" s="107" t="s">
        <v>43</v>
      </c>
      <c r="C30" s="97"/>
      <c r="D30" s="97" t="s">
        <v>20</v>
      </c>
      <c r="E30" s="97"/>
      <c r="H30" s="98">
        <f>COUNTA(C30:E30)</f>
        <v>1</v>
      </c>
      <c r="I30" s="99" t="str">
        <f>IF(H30=1,"OK","VALORIZZARE UN LIVELLO")</f>
        <v>OK</v>
      </c>
    </row>
    <row r="31" spans="1:15" ht="15" x14ac:dyDescent="0.25">
      <c r="A31" s="104">
        <v>3</v>
      </c>
      <c r="B31" s="105" t="s">
        <v>44</v>
      </c>
      <c r="C31" s="94" t="s">
        <v>16</v>
      </c>
      <c r="D31" s="94" t="s">
        <v>17</v>
      </c>
      <c r="E31" s="94" t="s">
        <v>18</v>
      </c>
      <c r="H31" s="98"/>
      <c r="I31" s="99"/>
    </row>
    <row r="32" spans="1:15" ht="27" thickBot="1" x14ac:dyDescent="0.3">
      <c r="A32" s="106"/>
      <c r="B32" s="107" t="s">
        <v>45</v>
      </c>
      <c r="C32" s="97"/>
      <c r="D32" s="97" t="s">
        <v>20</v>
      </c>
      <c r="E32" s="97"/>
      <c r="H32" s="98">
        <f>COUNTA(C32:E32)</f>
        <v>1</v>
      </c>
      <c r="I32" s="99" t="str">
        <f>IF(H32=1,"OK","VALORIZZARE UN LIVELLO")</f>
        <v>OK</v>
      </c>
    </row>
    <row r="33" spans="1:16" ht="15" x14ac:dyDescent="0.25">
      <c r="A33" s="104">
        <v>4</v>
      </c>
      <c r="B33" s="105" t="s">
        <v>46</v>
      </c>
      <c r="C33" s="94" t="s">
        <v>16</v>
      </c>
      <c r="D33" s="94" t="s">
        <v>17</v>
      </c>
      <c r="E33" s="94" t="s">
        <v>18</v>
      </c>
      <c r="H33" s="98"/>
      <c r="I33" s="99"/>
    </row>
    <row r="34" spans="1:16" ht="39.75" thickBot="1" x14ac:dyDescent="0.3">
      <c r="A34" s="106"/>
      <c r="B34" s="108" t="s">
        <v>126</v>
      </c>
      <c r="C34" s="97"/>
      <c r="D34" s="97"/>
      <c r="E34" s="97" t="s">
        <v>20</v>
      </c>
      <c r="H34" s="98">
        <f>COUNTA(C34:E34)</f>
        <v>1</v>
      </c>
      <c r="I34" s="99" t="str">
        <f>IF(H34=1,"OK","VALORIZZARE UN LIVELLO")</f>
        <v>OK</v>
      </c>
    </row>
    <row r="35" spans="1:16" ht="15" x14ac:dyDescent="0.25">
      <c r="C35" s="109" t="s">
        <v>16</v>
      </c>
      <c r="D35" s="109" t="s">
        <v>17</v>
      </c>
      <c r="E35" s="109" t="s">
        <v>18</v>
      </c>
      <c r="H35" s="98"/>
      <c r="I35" s="99"/>
    </row>
    <row r="36" spans="1:16" ht="15" x14ac:dyDescent="0.25">
      <c r="B36" s="110" t="s">
        <v>48</v>
      </c>
      <c r="C36" s="103">
        <f>COUNTA(C28,C30,C32,C34)</f>
        <v>0</v>
      </c>
      <c r="D36" s="103">
        <f>COUNTA(D28,D30,D32,D34)</f>
        <v>2</v>
      </c>
      <c r="E36" s="103">
        <f>COUNTA(E28,E30,E32,E34)</f>
        <v>2</v>
      </c>
      <c r="H36" s="98">
        <f>SUM(C36:E36)</f>
        <v>4</v>
      </c>
      <c r="I36" s="99" t="str">
        <f>IF(H36=4,"OK","ERRORE TOTALI")</f>
        <v>OK</v>
      </c>
      <c r="L36" s="68" t="s">
        <v>38</v>
      </c>
    </row>
    <row r="38" spans="1:16" ht="15.75" x14ac:dyDescent="0.25">
      <c r="B38" s="111" t="s">
        <v>49</v>
      </c>
      <c r="C38" s="101" t="s">
        <v>16</v>
      </c>
      <c r="D38" s="101" t="s">
        <v>17</v>
      </c>
      <c r="E38" s="101" t="s">
        <v>18</v>
      </c>
      <c r="F38" s="101" t="s">
        <v>50</v>
      </c>
    </row>
    <row r="39" spans="1:16" x14ac:dyDescent="0.2">
      <c r="B39" s="112" t="s">
        <v>4</v>
      </c>
      <c r="C39" s="113">
        <f>C24*C57</f>
        <v>45</v>
      </c>
      <c r="D39" s="113">
        <f>D24*D57</f>
        <v>0</v>
      </c>
      <c r="E39" s="113">
        <f>E24*E57</f>
        <v>12</v>
      </c>
      <c r="F39" s="114">
        <f>SUM(C39:E39)</f>
        <v>57</v>
      </c>
      <c r="G39" s="113" t="str">
        <f>IF(F39&lt;C63,"BASSO",(IF(F39&lt;C62,"MEDIO","ALTO")))</f>
        <v>MEDIO</v>
      </c>
    </row>
    <row r="40" spans="1:16" x14ac:dyDescent="0.2">
      <c r="B40" s="115" t="s">
        <v>5</v>
      </c>
      <c r="C40" s="116">
        <f>C36*C58</f>
        <v>0</v>
      </c>
      <c r="D40" s="116">
        <f>D36*D58</f>
        <v>8</v>
      </c>
      <c r="E40" s="116">
        <f>E36*E58</f>
        <v>4</v>
      </c>
      <c r="F40" s="117">
        <f>SUM(C40:E40)</f>
        <v>12</v>
      </c>
      <c r="G40" s="116" t="str">
        <f>IF(F40&lt;C68,"BASSO",(IF(F40&lt;C67,"MEDIO","ALTO")))</f>
        <v>MEDIO</v>
      </c>
    </row>
    <row r="41" spans="1:16" ht="16.5" thickBot="1" x14ac:dyDescent="0.3">
      <c r="B41" s="118" t="s">
        <v>51</v>
      </c>
      <c r="C41" s="119"/>
      <c r="D41" s="119"/>
      <c r="E41" s="119"/>
      <c r="F41" s="119"/>
      <c r="G41" s="119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57" t="s">
        <v>52</v>
      </c>
      <c r="L42" s="158"/>
      <c r="M42" s="158"/>
      <c r="N42" s="158"/>
      <c r="O42" s="158"/>
      <c r="P42" s="159"/>
    </row>
    <row r="43" spans="1:16" ht="26.25" thickBot="1" x14ac:dyDescent="0.25">
      <c r="B43" s="120"/>
      <c r="C43" s="120" t="s">
        <v>53</v>
      </c>
      <c r="D43" s="120" t="s">
        <v>54</v>
      </c>
      <c r="E43" s="120" t="s">
        <v>55</v>
      </c>
      <c r="F43" s="120"/>
      <c r="G43" s="120"/>
      <c r="H43" s="120"/>
      <c r="I43" s="120"/>
      <c r="J43" s="120"/>
      <c r="K43" s="121" t="s">
        <v>56</v>
      </c>
      <c r="L43" s="122"/>
      <c r="M43" s="122" t="s">
        <v>57</v>
      </c>
      <c r="N43" s="122"/>
      <c r="O43" s="122" t="s">
        <v>58</v>
      </c>
      <c r="P43" s="123"/>
    </row>
    <row r="44" spans="1:16" ht="13.5" thickBot="1" x14ac:dyDescent="0.25">
      <c r="B44" s="120"/>
      <c r="C44" s="120" t="s">
        <v>16</v>
      </c>
      <c r="D44" s="120" t="s">
        <v>16</v>
      </c>
      <c r="E44" s="120" t="s">
        <v>16</v>
      </c>
      <c r="F44" s="120"/>
      <c r="G44" s="120">
        <f>IF(G39=C44,1,0)</f>
        <v>0</v>
      </c>
      <c r="H44" s="120">
        <f>IF(G40=D44,1,0)</f>
        <v>0</v>
      </c>
      <c r="I44" s="120">
        <f>SUM(G44:H44)</f>
        <v>0</v>
      </c>
      <c r="J44" s="120" t="str">
        <f>IF(I44=2,E44,"  ")</f>
        <v xml:space="preserve">  </v>
      </c>
      <c r="K44" s="124" t="s">
        <v>59</v>
      </c>
      <c r="L44" s="125" t="str">
        <f>P44</f>
        <v xml:space="preserve"> </v>
      </c>
      <c r="M44" s="126" t="s">
        <v>59</v>
      </c>
      <c r="N44" s="125" t="str">
        <f>P44</f>
        <v xml:space="preserve"> </v>
      </c>
      <c r="O44" s="126" t="s">
        <v>60</v>
      </c>
      <c r="P44" s="125" t="str">
        <f>IF(J44=O44,"x"," ")</f>
        <v xml:space="preserve"> </v>
      </c>
    </row>
    <row r="45" spans="1:16" ht="13.5" thickBot="1" x14ac:dyDescent="0.25">
      <c r="B45" s="120"/>
      <c r="C45" s="120" t="s">
        <v>16</v>
      </c>
      <c r="D45" s="120" t="s">
        <v>17</v>
      </c>
      <c r="E45" s="120" t="s">
        <v>61</v>
      </c>
      <c r="F45" s="120"/>
      <c r="G45" s="120">
        <f>IF(G39=C45,1,0)</f>
        <v>0</v>
      </c>
      <c r="H45" s="120">
        <f>IF(G40=D45,1,0)</f>
        <v>1</v>
      </c>
      <c r="I45" s="120">
        <f t="shared" ref="I45:I52" si="1">SUM(G45:H45)</f>
        <v>1</v>
      </c>
      <c r="J45" s="120" t="str">
        <f t="shared" ref="J45:J52" si="2">IF(I45=2,E45,"  ")</f>
        <v xml:space="preserve">  </v>
      </c>
      <c r="K45" s="127" t="s">
        <v>60</v>
      </c>
      <c r="L45" s="128" t="str">
        <f t="shared" ref="L45:L52" si="3">P45</f>
        <v xml:space="preserve"> </v>
      </c>
      <c r="M45" s="129" t="s">
        <v>62</v>
      </c>
      <c r="N45" s="128" t="str">
        <f t="shared" ref="N45:N52" si="4">P45</f>
        <v xml:space="preserve"> </v>
      </c>
      <c r="O45" s="129" t="s">
        <v>63</v>
      </c>
      <c r="P45" s="128" t="str">
        <f t="shared" ref="P45:P52" si="5">IF(J45=O45,"x"," ")</f>
        <v xml:space="preserve"> </v>
      </c>
    </row>
    <row r="46" spans="1:16" ht="13.5" thickBot="1" x14ac:dyDescent="0.25">
      <c r="B46" s="120"/>
      <c r="C46" s="120" t="s">
        <v>17</v>
      </c>
      <c r="D46" s="120" t="s">
        <v>16</v>
      </c>
      <c r="E46" s="120" t="s">
        <v>61</v>
      </c>
      <c r="F46" s="120"/>
      <c r="G46" s="120">
        <f>IF(G39=C46,1,0)</f>
        <v>1</v>
      </c>
      <c r="H46" s="120">
        <f>IF(G40=D46,1,0)</f>
        <v>0</v>
      </c>
      <c r="I46" s="120">
        <f t="shared" si="1"/>
        <v>1</v>
      </c>
      <c r="J46" s="120" t="str">
        <f t="shared" si="2"/>
        <v xml:space="preserve">  </v>
      </c>
      <c r="K46" s="127" t="s">
        <v>62</v>
      </c>
      <c r="L46" s="128" t="str">
        <f t="shared" si="3"/>
        <v xml:space="preserve"> </v>
      </c>
      <c r="M46" s="129" t="s">
        <v>60</v>
      </c>
      <c r="N46" s="128" t="str">
        <f t="shared" si="4"/>
        <v xml:space="preserve"> </v>
      </c>
      <c r="O46" s="129" t="s">
        <v>63</v>
      </c>
      <c r="P46" s="128" t="str">
        <f t="shared" si="5"/>
        <v xml:space="preserve"> </v>
      </c>
    </row>
    <row r="47" spans="1:16" ht="13.5" thickBot="1" x14ac:dyDescent="0.25">
      <c r="B47" s="120"/>
      <c r="C47" s="120" t="s">
        <v>16</v>
      </c>
      <c r="D47" s="120" t="s">
        <v>18</v>
      </c>
      <c r="E47" s="120" t="s">
        <v>17</v>
      </c>
      <c r="F47" s="120"/>
      <c r="G47" s="120">
        <f>IF(G39=C47,1,0)</f>
        <v>0</v>
      </c>
      <c r="H47" s="120">
        <f>IF(G40=D47,1,0)</f>
        <v>0</v>
      </c>
      <c r="I47" s="120">
        <f t="shared" si="1"/>
        <v>0</v>
      </c>
      <c r="J47" s="120" t="str">
        <f t="shared" si="2"/>
        <v xml:space="preserve">  </v>
      </c>
      <c r="K47" s="130" t="s">
        <v>60</v>
      </c>
      <c r="L47" s="131" t="str">
        <f t="shared" si="3"/>
        <v xml:space="preserve"> </v>
      </c>
      <c r="M47" s="132" t="s">
        <v>64</v>
      </c>
      <c r="N47" s="131" t="str">
        <f t="shared" si="4"/>
        <v xml:space="preserve"> </v>
      </c>
      <c r="O47" s="132" t="s">
        <v>62</v>
      </c>
      <c r="P47" s="131" t="str">
        <f t="shared" si="5"/>
        <v xml:space="preserve"> </v>
      </c>
    </row>
    <row r="48" spans="1:16" ht="13.5" thickBot="1" x14ac:dyDescent="0.25">
      <c r="B48" s="120"/>
      <c r="C48" s="120" t="s">
        <v>17</v>
      </c>
      <c r="D48" s="120" t="s">
        <v>17</v>
      </c>
      <c r="E48" s="120" t="s">
        <v>17</v>
      </c>
      <c r="F48" s="120"/>
      <c r="G48" s="120">
        <f>IF(G39=C48,1,0)</f>
        <v>1</v>
      </c>
      <c r="H48" s="120">
        <f>IF(G40=D48,1,0)</f>
        <v>1</v>
      </c>
      <c r="I48" s="120">
        <f t="shared" si="1"/>
        <v>2</v>
      </c>
      <c r="J48" s="120" t="str">
        <f t="shared" si="2"/>
        <v>MEDIO</v>
      </c>
      <c r="K48" s="130" t="s">
        <v>62</v>
      </c>
      <c r="L48" s="131" t="str">
        <f t="shared" si="3"/>
        <v>x</v>
      </c>
      <c r="M48" s="132" t="s">
        <v>62</v>
      </c>
      <c r="N48" s="131" t="str">
        <f t="shared" si="4"/>
        <v>x</v>
      </c>
      <c r="O48" s="132" t="s">
        <v>62</v>
      </c>
      <c r="P48" s="131" t="str">
        <f t="shared" si="5"/>
        <v>x</v>
      </c>
    </row>
    <row r="49" spans="2:16" ht="13.5" thickBot="1" x14ac:dyDescent="0.25">
      <c r="B49" s="120"/>
      <c r="C49" s="120" t="s">
        <v>18</v>
      </c>
      <c r="D49" s="120" t="s">
        <v>16</v>
      </c>
      <c r="E49" s="120" t="s">
        <v>17</v>
      </c>
      <c r="F49" s="120"/>
      <c r="G49" s="120">
        <f>IF(G39=C49,1,0)</f>
        <v>0</v>
      </c>
      <c r="H49" s="120">
        <f>IF(G40=D49,1,0)</f>
        <v>0</v>
      </c>
      <c r="I49" s="120">
        <f t="shared" si="1"/>
        <v>0</v>
      </c>
      <c r="J49" s="120" t="str">
        <f t="shared" si="2"/>
        <v xml:space="preserve">  </v>
      </c>
      <c r="K49" s="130" t="s">
        <v>65</v>
      </c>
      <c r="L49" s="131" t="str">
        <f t="shared" si="3"/>
        <v xml:space="preserve"> </v>
      </c>
      <c r="M49" s="132" t="s">
        <v>60</v>
      </c>
      <c r="N49" s="131" t="str">
        <f t="shared" si="4"/>
        <v xml:space="preserve"> </v>
      </c>
      <c r="O49" s="132" t="s">
        <v>62</v>
      </c>
      <c r="P49" s="131" t="str">
        <f t="shared" si="5"/>
        <v xml:space="preserve"> </v>
      </c>
    </row>
    <row r="50" spans="2:16" ht="13.5" thickBot="1" x14ac:dyDescent="0.25">
      <c r="B50" s="120"/>
      <c r="C50" s="120" t="s">
        <v>17</v>
      </c>
      <c r="D50" s="120" t="s">
        <v>18</v>
      </c>
      <c r="E50" s="120" t="s">
        <v>18</v>
      </c>
      <c r="F50" s="120"/>
      <c r="G50" s="120">
        <f>IF(G39=C50,1,0)</f>
        <v>1</v>
      </c>
      <c r="H50" s="120">
        <f>IF(G40=D50,1,0)</f>
        <v>0</v>
      </c>
      <c r="I50" s="120">
        <f t="shared" si="1"/>
        <v>1</v>
      </c>
      <c r="J50" s="120" t="str">
        <f t="shared" si="2"/>
        <v xml:space="preserve">  </v>
      </c>
      <c r="K50" s="133" t="s">
        <v>62</v>
      </c>
      <c r="L50" s="134" t="str">
        <f t="shared" si="3"/>
        <v xml:space="preserve"> </v>
      </c>
      <c r="M50" s="135" t="s">
        <v>65</v>
      </c>
      <c r="N50" s="134" t="str">
        <f t="shared" si="4"/>
        <v xml:space="preserve"> </v>
      </c>
      <c r="O50" s="135" t="s">
        <v>65</v>
      </c>
      <c r="P50" s="134" t="str">
        <f t="shared" si="5"/>
        <v xml:space="preserve"> </v>
      </c>
    </row>
    <row r="51" spans="2:16" ht="13.5" thickBot="1" x14ac:dyDescent="0.25">
      <c r="B51" s="120"/>
      <c r="C51" s="120" t="s">
        <v>18</v>
      </c>
      <c r="D51" s="120" t="s">
        <v>17</v>
      </c>
      <c r="E51" s="120" t="s">
        <v>18</v>
      </c>
      <c r="F51" s="120"/>
      <c r="G51" s="120">
        <f>IF(G39=C51,1,0)</f>
        <v>0</v>
      </c>
      <c r="H51" s="120">
        <f>IF(G40=D51,1,0)</f>
        <v>1</v>
      </c>
      <c r="I51" s="120">
        <f t="shared" si="1"/>
        <v>1</v>
      </c>
      <c r="J51" s="120" t="str">
        <f t="shared" si="2"/>
        <v xml:space="preserve">  </v>
      </c>
      <c r="K51" s="133" t="s">
        <v>65</v>
      </c>
      <c r="L51" s="134" t="str">
        <f t="shared" si="3"/>
        <v xml:space="preserve"> </v>
      </c>
      <c r="M51" s="135" t="s">
        <v>62</v>
      </c>
      <c r="N51" s="134" t="str">
        <f t="shared" si="4"/>
        <v xml:space="preserve"> </v>
      </c>
      <c r="O51" s="135" t="s">
        <v>65</v>
      </c>
      <c r="P51" s="134" t="str">
        <f t="shared" si="5"/>
        <v xml:space="preserve"> </v>
      </c>
    </row>
    <row r="52" spans="2:16" ht="13.5" thickBot="1" x14ac:dyDescent="0.25">
      <c r="B52" s="120"/>
      <c r="C52" s="120" t="s">
        <v>18</v>
      </c>
      <c r="D52" s="120" t="s">
        <v>18</v>
      </c>
      <c r="E52" s="120" t="s">
        <v>66</v>
      </c>
      <c r="F52" s="120"/>
      <c r="G52" s="120">
        <f>IF(G39=C52,1,0)</f>
        <v>0</v>
      </c>
      <c r="H52" s="120">
        <f>IF(G40=D52,1,0)</f>
        <v>0</v>
      </c>
      <c r="I52" s="120">
        <f t="shared" si="1"/>
        <v>0</v>
      </c>
      <c r="J52" s="120" t="str">
        <f t="shared" si="2"/>
        <v xml:space="preserve">  </v>
      </c>
      <c r="K52" s="136" t="s">
        <v>65</v>
      </c>
      <c r="L52" s="137" t="str">
        <f t="shared" si="3"/>
        <v xml:space="preserve"> </v>
      </c>
      <c r="M52" s="138" t="s">
        <v>65</v>
      </c>
      <c r="N52" s="137" t="str">
        <f t="shared" si="4"/>
        <v xml:space="preserve"> </v>
      </c>
      <c r="O52" s="138" t="s">
        <v>67</v>
      </c>
      <c r="P52" s="137" t="str">
        <f t="shared" si="5"/>
        <v xml:space="preserve"> </v>
      </c>
    </row>
    <row r="53" spans="2:16" x14ac:dyDescent="0.2">
      <c r="B53" s="120"/>
      <c r="C53" s="120"/>
      <c r="D53" s="120"/>
      <c r="E53" s="120"/>
      <c r="F53" s="120"/>
      <c r="G53" s="120"/>
      <c r="H53" s="120"/>
      <c r="I53" s="120"/>
      <c r="J53" s="120"/>
    </row>
    <row r="56" spans="2:16" x14ac:dyDescent="0.2">
      <c r="B56" s="139" t="s">
        <v>68</v>
      </c>
      <c r="C56" s="101" t="s">
        <v>16</v>
      </c>
      <c r="D56" s="101" t="s">
        <v>17</v>
      </c>
      <c r="E56" s="101" t="s">
        <v>18</v>
      </c>
      <c r="G56" s="140" t="s">
        <v>69</v>
      </c>
      <c r="H56" s="140" t="s">
        <v>70</v>
      </c>
      <c r="I56" s="140" t="s">
        <v>71</v>
      </c>
      <c r="J56" s="141"/>
      <c r="K56" s="141"/>
    </row>
    <row r="57" spans="2:16" x14ac:dyDescent="0.2">
      <c r="B57" s="139" t="s">
        <v>4</v>
      </c>
      <c r="C57" s="142">
        <v>9</v>
      </c>
      <c r="D57" s="142">
        <v>6</v>
      </c>
      <c r="E57" s="142">
        <v>3</v>
      </c>
      <c r="G57" s="140">
        <f>C57*9</f>
        <v>81</v>
      </c>
      <c r="H57" s="140">
        <f>D57*9</f>
        <v>54</v>
      </c>
      <c r="I57" s="140">
        <f>E57*9</f>
        <v>27</v>
      </c>
      <c r="J57" s="141"/>
      <c r="K57" s="141"/>
    </row>
    <row r="58" spans="2:16" x14ac:dyDescent="0.2">
      <c r="B58" s="139" t="s">
        <v>5</v>
      </c>
      <c r="C58" s="142">
        <v>6</v>
      </c>
      <c r="D58" s="142">
        <v>4</v>
      </c>
      <c r="E58" s="142">
        <v>2</v>
      </c>
      <c r="G58" s="140">
        <f>C58*4</f>
        <v>24</v>
      </c>
      <c r="H58" s="140">
        <f>D58*4</f>
        <v>16</v>
      </c>
      <c r="I58" s="140">
        <f>E58*4</f>
        <v>8</v>
      </c>
    </row>
    <row r="59" spans="2:16" x14ac:dyDescent="0.2">
      <c r="C59" s="69"/>
      <c r="D59" s="69"/>
      <c r="E59" s="69"/>
      <c r="L59" s="143"/>
    </row>
    <row r="60" spans="2:16" x14ac:dyDescent="0.2">
      <c r="C60" s="69"/>
      <c r="D60" s="69"/>
      <c r="E60" s="69"/>
      <c r="L60" s="139"/>
    </row>
    <row r="61" spans="2:16" x14ac:dyDescent="0.2">
      <c r="B61" s="144" t="s">
        <v>72</v>
      </c>
      <c r="C61" s="69"/>
      <c r="D61" s="69"/>
      <c r="E61" s="69"/>
      <c r="L61" s="139"/>
    </row>
    <row r="62" spans="2:16" x14ac:dyDescent="0.2">
      <c r="B62" s="145" t="s">
        <v>73</v>
      </c>
      <c r="C62" s="142">
        <v>61</v>
      </c>
      <c r="D62" s="146" t="s">
        <v>74</v>
      </c>
      <c r="E62" s="147">
        <f>G57</f>
        <v>81</v>
      </c>
      <c r="L62" s="139"/>
    </row>
    <row r="63" spans="2:16" x14ac:dyDescent="0.2">
      <c r="B63" s="145" t="s">
        <v>75</v>
      </c>
      <c r="C63" s="142">
        <v>40</v>
      </c>
      <c r="D63" s="146" t="s">
        <v>74</v>
      </c>
      <c r="E63" s="142">
        <v>60</v>
      </c>
      <c r="L63" s="143"/>
    </row>
    <row r="64" spans="2:16" x14ac:dyDescent="0.2">
      <c r="B64" s="145" t="s">
        <v>76</v>
      </c>
      <c r="C64" s="147">
        <f>I57</f>
        <v>27</v>
      </c>
      <c r="D64" s="146" t="s">
        <v>74</v>
      </c>
      <c r="E64" s="142">
        <v>39</v>
      </c>
      <c r="L64" s="139"/>
    </row>
    <row r="65" spans="2:12" x14ac:dyDescent="0.2">
      <c r="B65" s="139"/>
      <c r="C65" s="69"/>
      <c r="D65" s="69"/>
      <c r="E65" s="69"/>
      <c r="L65" s="139"/>
    </row>
    <row r="66" spans="2:12" x14ac:dyDescent="0.2">
      <c r="B66" s="144" t="s">
        <v>77</v>
      </c>
      <c r="C66" s="69"/>
      <c r="D66" s="69"/>
      <c r="E66" s="69"/>
      <c r="L66" s="139"/>
    </row>
    <row r="67" spans="2:12" x14ac:dyDescent="0.2">
      <c r="B67" s="145" t="s">
        <v>73</v>
      </c>
      <c r="C67" s="142">
        <v>18</v>
      </c>
      <c r="D67" s="146" t="s">
        <v>74</v>
      </c>
      <c r="E67" s="147">
        <f>G58</f>
        <v>24</v>
      </c>
    </row>
    <row r="68" spans="2:12" x14ac:dyDescent="0.2">
      <c r="B68" s="145" t="s">
        <v>75</v>
      </c>
      <c r="C68" s="142">
        <v>11</v>
      </c>
      <c r="D68" s="146" t="s">
        <v>74</v>
      </c>
      <c r="E68" s="142">
        <v>17</v>
      </c>
    </row>
    <row r="69" spans="2:12" x14ac:dyDescent="0.2">
      <c r="B69" s="145" t="s">
        <v>76</v>
      </c>
      <c r="C69" s="147">
        <f>I58</f>
        <v>8</v>
      </c>
      <c r="D69" s="146" t="s">
        <v>74</v>
      </c>
      <c r="E69" s="142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9"/>
  <sheetViews>
    <sheetView zoomScale="160" zoomScaleNormal="160" workbookViewId="0">
      <selection activeCell="B2" sqref="B2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78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 t="s">
        <v>20</v>
      </c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 t="s">
        <v>20</v>
      </c>
      <c r="E12" s="11"/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 t="s">
        <v>20</v>
      </c>
      <c r="D16" s="11"/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 t="s">
        <v>20</v>
      </c>
      <c r="D22" s="14"/>
      <c r="E22" s="14"/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3</v>
      </c>
      <c r="D24" s="17">
        <f>COUNTA(D6,D8,D10,D12,D14,D16,D18,D20,D22)</f>
        <v>3</v>
      </c>
      <c r="E24" s="17">
        <f>COUNTA(E6,E8,E10,E12,E14,E16,E18,E20,E22)</f>
        <v>3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27</v>
      </c>
      <c r="D39" s="27">
        <f>D24*D57</f>
        <v>18</v>
      </c>
      <c r="E39" s="27">
        <f>E24*E57</f>
        <v>9</v>
      </c>
      <c r="F39" s="28">
        <f>SUM(C39:E39)</f>
        <v>54</v>
      </c>
      <c r="G39" s="27" t="str">
        <f>IF(F39&lt;C63,"BASSO",(IF(F39&lt;C62,"MEDIO","ALTO")))</f>
        <v>MEDIO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BASSO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1</v>
      </c>
      <c r="H46" s="34">
        <f>IF(G40=D46,1,0)</f>
        <v>0</v>
      </c>
      <c r="I46" s="34">
        <f t="shared" si="0"/>
        <v>1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1</v>
      </c>
      <c r="H48" s="34">
        <f>IF(G40=D48,1,0)</f>
        <v>0</v>
      </c>
      <c r="I48" s="34">
        <f t="shared" si="0"/>
        <v>1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0</v>
      </c>
      <c r="H49" s="34">
        <f>IF(G40=D49,1,0)</f>
        <v>0</v>
      </c>
      <c r="I49" s="34">
        <f t="shared" si="0"/>
        <v>0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1</v>
      </c>
      <c r="H50" s="34">
        <f>IF(G40=D50,1,0)</f>
        <v>1</v>
      </c>
      <c r="I50" s="34">
        <f t="shared" si="0"/>
        <v>2</v>
      </c>
      <c r="J50" s="34" t="str">
        <f t="shared" si="1"/>
        <v>BASSO</v>
      </c>
      <c r="K50" s="47" t="s">
        <v>62</v>
      </c>
      <c r="L50" s="48" t="str">
        <f t="shared" si="2"/>
        <v>x</v>
      </c>
      <c r="M50" s="49" t="s">
        <v>65</v>
      </c>
      <c r="N50" s="48" t="str">
        <f t="shared" si="3"/>
        <v>x</v>
      </c>
      <c r="O50" s="49" t="s">
        <v>65</v>
      </c>
      <c r="P50" s="48" t="str">
        <f t="shared" si="4"/>
        <v>x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0</v>
      </c>
      <c r="H51" s="34">
        <f>IF(G40=D51,1,0)</f>
        <v>0</v>
      </c>
      <c r="I51" s="34">
        <f t="shared" si="0"/>
        <v>0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0</v>
      </c>
      <c r="H52" s="34">
        <f>IF(G40=D52,1,0)</f>
        <v>1</v>
      </c>
      <c r="I52" s="34">
        <f t="shared" si="0"/>
        <v>1</v>
      </c>
      <c r="J52" s="34" t="str">
        <f t="shared" si="1"/>
        <v xml:space="preserve">  </v>
      </c>
      <c r="K52" s="50" t="s">
        <v>65</v>
      </c>
      <c r="L52" s="51" t="str">
        <f t="shared" si="2"/>
        <v xml:space="preserve"> </v>
      </c>
      <c r="M52" s="52" t="s">
        <v>65</v>
      </c>
      <c r="N52" s="51" t="str">
        <f t="shared" si="3"/>
        <v xml:space="preserve"> </v>
      </c>
      <c r="O52" s="52" t="s">
        <v>67</v>
      </c>
      <c r="P52" s="51" t="str">
        <f t="shared" si="4"/>
        <v xml:space="preserve"> 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scale="8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79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/>
      <c r="E6" s="11" t="s">
        <v>80</v>
      </c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/>
      <c r="D8" s="11" t="s">
        <v>80</v>
      </c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 t="s">
        <v>80</v>
      </c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 t="s">
        <v>80</v>
      </c>
      <c r="E12" s="11"/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80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 t="s">
        <v>80</v>
      </c>
      <c r="D16" s="11"/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80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80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 t="s">
        <v>80</v>
      </c>
      <c r="D22" s="14"/>
      <c r="E22" s="14"/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2</v>
      </c>
      <c r="D24" s="17">
        <f>COUNTA(D6,D8,D10,D12,D14,D16,D18,D20,D22)</f>
        <v>3</v>
      </c>
      <c r="E24" s="17">
        <f>COUNTA(E6,E8,E10,E12,E14,E16,E18,E20,E22)</f>
        <v>4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80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80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80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80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18</v>
      </c>
      <c r="D39" s="27">
        <f>D24*D57</f>
        <v>18</v>
      </c>
      <c r="E39" s="27">
        <f>E24*E57</f>
        <v>12</v>
      </c>
      <c r="F39" s="28">
        <f>SUM(C39:E39)</f>
        <v>48</v>
      </c>
      <c r="G39" s="27" t="str">
        <f>IF(F39&lt;C63,"BASSO",(IF(F39&lt;C62,"MEDIO","ALTO")))</f>
        <v>MEDIO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BASSO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1</v>
      </c>
      <c r="H46" s="34">
        <f>IF(G40=D46,1,0)</f>
        <v>0</v>
      </c>
      <c r="I46" s="34">
        <f t="shared" si="0"/>
        <v>1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1</v>
      </c>
      <c r="H48" s="34">
        <f>IF(G40=D48,1,0)</f>
        <v>0</v>
      </c>
      <c r="I48" s="34">
        <f t="shared" si="0"/>
        <v>1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0</v>
      </c>
      <c r="H49" s="34">
        <f>IF(G40=D49,1,0)</f>
        <v>0</v>
      </c>
      <c r="I49" s="34">
        <f t="shared" si="0"/>
        <v>0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1</v>
      </c>
      <c r="H50" s="34">
        <f>IF(G40=D50,1,0)</f>
        <v>1</v>
      </c>
      <c r="I50" s="34">
        <f t="shared" si="0"/>
        <v>2</v>
      </c>
      <c r="J50" s="34" t="str">
        <f t="shared" si="1"/>
        <v>BASSO</v>
      </c>
      <c r="K50" s="47" t="s">
        <v>62</v>
      </c>
      <c r="L50" s="48" t="str">
        <f t="shared" si="2"/>
        <v>x</v>
      </c>
      <c r="M50" s="49" t="s">
        <v>65</v>
      </c>
      <c r="N50" s="48" t="str">
        <f t="shared" si="3"/>
        <v>x</v>
      </c>
      <c r="O50" s="49" t="s">
        <v>65</v>
      </c>
      <c r="P50" s="48" t="str">
        <f t="shared" si="4"/>
        <v>x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0</v>
      </c>
      <c r="H51" s="34">
        <f>IF(G40=D51,1,0)</f>
        <v>0</v>
      </c>
      <c r="I51" s="34">
        <f t="shared" si="0"/>
        <v>0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0</v>
      </c>
      <c r="H52" s="34">
        <f>IF(G40=D52,1,0)</f>
        <v>1</v>
      </c>
      <c r="I52" s="34">
        <f t="shared" si="0"/>
        <v>1</v>
      </c>
      <c r="J52" s="34" t="str">
        <f t="shared" si="1"/>
        <v xml:space="preserve">  </v>
      </c>
      <c r="K52" s="50" t="s">
        <v>65</v>
      </c>
      <c r="L52" s="51" t="str">
        <f t="shared" si="2"/>
        <v xml:space="preserve"> </v>
      </c>
      <c r="M52" s="52" t="s">
        <v>65</v>
      </c>
      <c r="N52" s="51" t="str">
        <f t="shared" si="3"/>
        <v xml:space="preserve"> </v>
      </c>
      <c r="O52" s="52" t="s">
        <v>67</v>
      </c>
      <c r="P52" s="51" t="str">
        <f t="shared" si="4"/>
        <v xml:space="preserve"> 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81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 t="s">
        <v>20</v>
      </c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 t="s">
        <v>20</v>
      </c>
      <c r="E12" s="11"/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 t="s">
        <v>20</v>
      </c>
      <c r="D16" s="11"/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 t="s">
        <v>20</v>
      </c>
      <c r="D22" s="14"/>
      <c r="E22" s="14"/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3</v>
      </c>
      <c r="D24" s="17">
        <f>COUNTA(D6,D8,D10,D12,D14,D16,D18,D20,D22)</f>
        <v>3</v>
      </c>
      <c r="E24" s="17">
        <f>COUNTA(E6,E8,E10,E12,E14,E16,E18,E20,E22)</f>
        <v>3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27</v>
      </c>
      <c r="D39" s="27">
        <f>D24*D57</f>
        <v>18</v>
      </c>
      <c r="E39" s="27">
        <f>E24*E57</f>
        <v>9</v>
      </c>
      <c r="F39" s="28">
        <f>SUM(C39:E39)</f>
        <v>54</v>
      </c>
      <c r="G39" s="27" t="str">
        <f>IF(F39&lt;C63,"BASSO",(IF(F39&lt;C62,"MEDIO","ALTO")))</f>
        <v>MEDIO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BASSO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1</v>
      </c>
      <c r="H46" s="34">
        <f>IF(G40=D46,1,0)</f>
        <v>0</v>
      </c>
      <c r="I46" s="34">
        <f t="shared" si="0"/>
        <v>1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1</v>
      </c>
      <c r="H48" s="34">
        <f>IF(G40=D48,1,0)</f>
        <v>0</v>
      </c>
      <c r="I48" s="34">
        <f t="shared" si="0"/>
        <v>1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0</v>
      </c>
      <c r="H49" s="34">
        <f>IF(G40=D49,1,0)</f>
        <v>0</v>
      </c>
      <c r="I49" s="34">
        <f t="shared" si="0"/>
        <v>0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1</v>
      </c>
      <c r="H50" s="34">
        <f>IF(G40=D50,1,0)</f>
        <v>1</v>
      </c>
      <c r="I50" s="34">
        <f t="shared" si="0"/>
        <v>2</v>
      </c>
      <c r="J50" s="34" t="str">
        <f t="shared" si="1"/>
        <v>BASSO</v>
      </c>
      <c r="K50" s="47" t="s">
        <v>62</v>
      </c>
      <c r="L50" s="48" t="str">
        <f t="shared" si="2"/>
        <v>x</v>
      </c>
      <c r="M50" s="49" t="s">
        <v>65</v>
      </c>
      <c r="N50" s="48" t="str">
        <f t="shared" si="3"/>
        <v>x</v>
      </c>
      <c r="O50" s="49" t="s">
        <v>65</v>
      </c>
      <c r="P50" s="48" t="str">
        <f t="shared" si="4"/>
        <v>x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0</v>
      </c>
      <c r="H51" s="34">
        <f>IF(G40=D51,1,0)</f>
        <v>0</v>
      </c>
      <c r="I51" s="34">
        <f t="shared" si="0"/>
        <v>0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0</v>
      </c>
      <c r="H52" s="34">
        <f>IF(G40=D52,1,0)</f>
        <v>1</v>
      </c>
      <c r="I52" s="34">
        <f t="shared" si="0"/>
        <v>1</v>
      </c>
      <c r="J52" s="34" t="str">
        <f t="shared" si="1"/>
        <v xml:space="preserve">  </v>
      </c>
      <c r="K52" s="50" t="s">
        <v>65</v>
      </c>
      <c r="L52" s="51" t="str">
        <f t="shared" si="2"/>
        <v xml:space="preserve"> </v>
      </c>
      <c r="M52" s="52" t="s">
        <v>65</v>
      </c>
      <c r="N52" s="51" t="str">
        <f t="shared" si="3"/>
        <v xml:space="preserve"> </v>
      </c>
      <c r="O52" s="52" t="s">
        <v>67</v>
      </c>
      <c r="P52" s="51" t="str">
        <f t="shared" si="4"/>
        <v xml:space="preserve"> 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82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/>
      <c r="E6" s="11" t="s">
        <v>20</v>
      </c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/>
      <c r="D8" s="11"/>
      <c r="E8" s="11" t="s">
        <v>20</v>
      </c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/>
      <c r="E10" s="11" t="s">
        <v>20</v>
      </c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 t="s">
        <v>20</v>
      </c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0</v>
      </c>
      <c r="D24" s="17">
        <f>COUNTA(D6,D8,D10,D12,D14,D16,D18,D20,D22)</f>
        <v>1</v>
      </c>
      <c r="E24" s="17">
        <f>COUNTA(E6,E8,E10,E12,E14,E16,E18,E20,E22)</f>
        <v>8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0</v>
      </c>
      <c r="E36" s="17">
        <f>COUNTA(E28,E30,E32,E34)</f>
        <v>4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0</v>
      </c>
      <c r="D39" s="27">
        <f>D24*D57</f>
        <v>6</v>
      </c>
      <c r="E39" s="27">
        <f>E24*E57</f>
        <v>24</v>
      </c>
      <c r="F39" s="28">
        <f>SUM(C39:E39)</f>
        <v>30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0</v>
      </c>
      <c r="E40" s="30">
        <f>E36*E58</f>
        <v>8</v>
      </c>
      <c r="F40" s="31">
        <f>SUM(C40:E40)</f>
        <v>8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9"/>
  <sheetViews>
    <sheetView zoomScale="160" zoomScaleNormal="160" workbookViewId="0">
      <selection activeCell="B14" sqref="B14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83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 t="s">
        <v>20</v>
      </c>
      <c r="E6" s="11"/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 t="s">
        <v>20</v>
      </c>
      <c r="D10" s="11"/>
      <c r="E10" s="11"/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 t="s">
        <v>20</v>
      </c>
      <c r="E16" s="11"/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2</v>
      </c>
      <c r="D24" s="17">
        <f>COUNTA(D6,D8,D10,D12,D14,D16,D18,D20,D22)</f>
        <v>2</v>
      </c>
      <c r="E24" s="17">
        <f>COUNTA(E6,E8,E10,E12,E14,E16,E18,E20,E22)</f>
        <v>5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/>
      <c r="E30" s="11" t="s">
        <v>20</v>
      </c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 t="s">
        <v>20</v>
      </c>
      <c r="E32" s="11"/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1</v>
      </c>
      <c r="E36" s="17">
        <f>COUNTA(E28,E30,E32,E34)</f>
        <v>3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18</v>
      </c>
      <c r="D39" s="27">
        <f>D24*D57</f>
        <v>12</v>
      </c>
      <c r="E39" s="27">
        <f>E24*E57</f>
        <v>15</v>
      </c>
      <c r="F39" s="28">
        <f>SUM(C39:E39)</f>
        <v>45</v>
      </c>
      <c r="G39" s="27" t="str">
        <f>IF(F39&lt;C63,"BASSO",(IF(F39&lt;C62,"MEDIO","ALTO")))</f>
        <v>MEDIO</v>
      </c>
    </row>
    <row r="40" spans="1:16" x14ac:dyDescent="0.2">
      <c r="B40" s="29" t="s">
        <v>5</v>
      </c>
      <c r="C40" s="30">
        <f>C36*C58</f>
        <v>0</v>
      </c>
      <c r="D40" s="30">
        <f>D36*D58</f>
        <v>4</v>
      </c>
      <c r="E40" s="30">
        <f>E36*E58</f>
        <v>6</v>
      </c>
      <c r="F40" s="31">
        <f>SUM(C40:E40)</f>
        <v>10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BASSO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1</v>
      </c>
      <c r="H46" s="34">
        <f>IF(G40=D46,1,0)</f>
        <v>0</v>
      </c>
      <c r="I46" s="34">
        <f t="shared" si="0"/>
        <v>1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1</v>
      </c>
      <c r="H48" s="34">
        <f>IF(G40=D48,1,0)</f>
        <v>0</v>
      </c>
      <c r="I48" s="34">
        <f t="shared" si="0"/>
        <v>1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0</v>
      </c>
      <c r="H49" s="34">
        <f>IF(G40=D49,1,0)</f>
        <v>0</v>
      </c>
      <c r="I49" s="34">
        <f t="shared" si="0"/>
        <v>0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1</v>
      </c>
      <c r="H50" s="34">
        <f>IF(G40=D50,1,0)</f>
        <v>1</v>
      </c>
      <c r="I50" s="34">
        <f t="shared" si="0"/>
        <v>2</v>
      </c>
      <c r="J50" s="34" t="str">
        <f t="shared" si="1"/>
        <v>BASSO</v>
      </c>
      <c r="K50" s="47" t="s">
        <v>62</v>
      </c>
      <c r="L50" s="48" t="str">
        <f t="shared" si="2"/>
        <v>x</v>
      </c>
      <c r="M50" s="49" t="s">
        <v>65</v>
      </c>
      <c r="N50" s="48" t="str">
        <f t="shared" si="3"/>
        <v>x</v>
      </c>
      <c r="O50" s="49" t="s">
        <v>65</v>
      </c>
      <c r="P50" s="48" t="str">
        <f t="shared" si="4"/>
        <v>x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0</v>
      </c>
      <c r="H51" s="34">
        <f>IF(G40=D51,1,0)</f>
        <v>0</v>
      </c>
      <c r="I51" s="34">
        <f t="shared" si="0"/>
        <v>0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0</v>
      </c>
      <c r="H52" s="34">
        <f>IF(G40=D52,1,0)</f>
        <v>1</v>
      </c>
      <c r="I52" s="34">
        <f t="shared" si="0"/>
        <v>1</v>
      </c>
      <c r="J52" s="34" t="str">
        <f t="shared" si="1"/>
        <v xml:space="preserve">  </v>
      </c>
      <c r="K52" s="50" t="s">
        <v>65</v>
      </c>
      <c r="L52" s="51" t="str">
        <f t="shared" si="2"/>
        <v xml:space="preserve"> </v>
      </c>
      <c r="M52" s="52" t="s">
        <v>65</v>
      </c>
      <c r="N52" s="51" t="str">
        <f t="shared" si="3"/>
        <v xml:space="preserve"> </v>
      </c>
      <c r="O52" s="52" t="s">
        <v>67</v>
      </c>
      <c r="P52" s="51" t="str">
        <f t="shared" si="4"/>
        <v xml:space="preserve"> 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9"/>
  <sheetViews>
    <sheetView zoomScale="160" zoomScaleNormal="160" workbookViewId="0">
      <selection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84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/>
      <c r="E6" s="11" t="s">
        <v>20</v>
      </c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/>
      <c r="E10" s="11" t="s">
        <v>20</v>
      </c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/>
      <c r="E16" s="11" t="s">
        <v>20</v>
      </c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/>
      <c r="E18" s="11" t="s">
        <v>20</v>
      </c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 t="s">
        <v>20</v>
      </c>
      <c r="E20" s="11"/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 t="s">
        <v>20</v>
      </c>
      <c r="E22" s="14"/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1</v>
      </c>
      <c r="D24" s="17">
        <f>COUNTA(D6,D8,D10,D12,D14,D16,D18,D20,D22)</f>
        <v>2</v>
      </c>
      <c r="E24" s="17">
        <f>COUNTA(E6,E8,E10,E12,E14,E16,E18,E20,E22)</f>
        <v>6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 t="s">
        <v>20</v>
      </c>
      <c r="E30" s="11"/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1</v>
      </c>
      <c r="E36" s="17">
        <f>COUNTA(E28,E30,E32,E34)</f>
        <v>3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9</v>
      </c>
      <c r="D39" s="27">
        <f>D24*D57</f>
        <v>12</v>
      </c>
      <c r="E39" s="27">
        <f>E24*E57</f>
        <v>18</v>
      </c>
      <c r="F39" s="28">
        <f>SUM(C39:E39)</f>
        <v>39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4</v>
      </c>
      <c r="E40" s="30">
        <f>E36*E58</f>
        <v>6</v>
      </c>
      <c r="F40" s="31">
        <f>SUM(C40:E40)</f>
        <v>10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9"/>
  <sheetViews>
    <sheetView topLeftCell="A2" zoomScale="160" zoomScaleNormal="160" workbookViewId="0">
      <pane ySplit="3345" activePane="bottomLeft"/>
      <selection activeCell="E47" sqref="E47"/>
      <selection pane="bottomLeft" activeCell="E47" sqref="E47"/>
    </sheetView>
  </sheetViews>
  <sheetFormatPr defaultRowHeight="12.75" x14ac:dyDescent="0.2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16384" width="9.140625" style="2"/>
  </cols>
  <sheetData>
    <row r="1" spans="1:9" ht="15" x14ac:dyDescent="0.25">
      <c r="B1" s="3" t="s">
        <v>10</v>
      </c>
    </row>
    <row r="2" spans="1:9" ht="29.25" customHeight="1" x14ac:dyDescent="0.25">
      <c r="B2" s="4" t="s">
        <v>11</v>
      </c>
      <c r="C2" s="4"/>
      <c r="D2" s="4"/>
      <c r="E2" s="4"/>
    </row>
    <row r="3" spans="1:9" ht="40.5" customHeight="1" x14ac:dyDescent="0.25">
      <c r="B3" s="5" t="s">
        <v>85</v>
      </c>
      <c r="C3" s="6"/>
      <c r="D3" s="6"/>
      <c r="E3" s="6"/>
    </row>
    <row r="4" spans="1:9" ht="13.9" customHeight="1" x14ac:dyDescent="0.2">
      <c r="A4" s="153" t="s">
        <v>13</v>
      </c>
      <c r="B4" s="153"/>
      <c r="C4" s="153" t="s">
        <v>14</v>
      </c>
      <c r="D4" s="153"/>
      <c r="E4" s="153"/>
    </row>
    <row r="5" spans="1:9" x14ac:dyDescent="0.2">
      <c r="A5" s="7">
        <v>1</v>
      </c>
      <c r="B5" s="7" t="s">
        <v>15</v>
      </c>
      <c r="C5" s="8" t="s">
        <v>16</v>
      </c>
      <c r="D5" s="8" t="s">
        <v>17</v>
      </c>
      <c r="E5" s="8" t="s">
        <v>18</v>
      </c>
    </row>
    <row r="6" spans="1:9" ht="39" x14ac:dyDescent="0.25">
      <c r="A6" s="9"/>
      <c r="B6" s="10" t="s">
        <v>19</v>
      </c>
      <c r="C6" s="11"/>
      <c r="D6" s="11"/>
      <c r="E6" s="11" t="s">
        <v>20</v>
      </c>
      <c r="H6" s="12">
        <f>COUNTA(C6:E6)</f>
        <v>1</v>
      </c>
      <c r="I6" s="13" t="str">
        <f>IF(H6=1,"OK","VALORIZZARE UN LIVELLO")</f>
        <v>OK</v>
      </c>
    </row>
    <row r="7" spans="1:9" ht="15" x14ac:dyDescent="0.25">
      <c r="A7" s="7">
        <v>2</v>
      </c>
      <c r="B7" s="7" t="s">
        <v>21</v>
      </c>
      <c r="C7" s="8" t="s">
        <v>16</v>
      </c>
      <c r="D7" s="8" t="s">
        <v>17</v>
      </c>
      <c r="E7" s="8" t="s">
        <v>18</v>
      </c>
      <c r="H7" s="12"/>
      <c r="I7" s="13"/>
    </row>
    <row r="8" spans="1:9" ht="26.25" x14ac:dyDescent="0.25">
      <c r="A8" s="9"/>
      <c r="B8" s="10" t="s">
        <v>22</v>
      </c>
      <c r="C8" s="11" t="s">
        <v>20</v>
      </c>
      <c r="D8" s="11"/>
      <c r="E8" s="11"/>
      <c r="H8" s="12">
        <f>COUNTA(C8:E8)</f>
        <v>1</v>
      </c>
      <c r="I8" s="13" t="str">
        <f>IF(H8=1,"OK","VALORIZZARE UN LIVELLO")</f>
        <v>OK</v>
      </c>
    </row>
    <row r="9" spans="1:9" ht="15" x14ac:dyDescent="0.25">
      <c r="A9" s="7">
        <v>3</v>
      </c>
      <c r="B9" s="7" t="s">
        <v>23</v>
      </c>
      <c r="C9" s="8" t="s">
        <v>16</v>
      </c>
      <c r="D9" s="8" t="s">
        <v>17</v>
      </c>
      <c r="E9" s="8" t="s">
        <v>18</v>
      </c>
      <c r="H9" s="12"/>
      <c r="I9" s="13"/>
    </row>
    <row r="10" spans="1:9" ht="26.25" x14ac:dyDescent="0.25">
      <c r="A10" s="9"/>
      <c r="B10" s="10" t="s">
        <v>24</v>
      </c>
      <c r="C10" s="11"/>
      <c r="D10" s="11"/>
      <c r="E10" s="11" t="s">
        <v>20</v>
      </c>
      <c r="H10" s="12">
        <f>COUNTA(C10:E10)</f>
        <v>1</v>
      </c>
      <c r="I10" s="13" t="str">
        <f>IF(H10=1,"OK","VALORIZZARE UN LIVELLO")</f>
        <v>OK</v>
      </c>
    </row>
    <row r="11" spans="1:9" ht="15" x14ac:dyDescent="0.25">
      <c r="A11" s="7">
        <v>4</v>
      </c>
      <c r="B11" s="7" t="s">
        <v>25</v>
      </c>
      <c r="C11" s="8" t="s">
        <v>16</v>
      </c>
      <c r="D11" s="8" t="s">
        <v>17</v>
      </c>
      <c r="E11" s="8" t="s">
        <v>18</v>
      </c>
      <c r="H11" s="12"/>
      <c r="I11" s="13"/>
    </row>
    <row r="12" spans="1:9" ht="51.75" x14ac:dyDescent="0.25">
      <c r="A12" s="9"/>
      <c r="B12" s="10" t="s">
        <v>26</v>
      </c>
      <c r="C12" s="11"/>
      <c r="D12" s="11"/>
      <c r="E12" s="11" t="s">
        <v>20</v>
      </c>
      <c r="H12" s="12">
        <f>COUNTA(C12:E12)</f>
        <v>1</v>
      </c>
      <c r="I12" s="13" t="str">
        <f>IF(H12=1,"OK","VALORIZZARE UN LIVELLO")</f>
        <v>OK</v>
      </c>
    </row>
    <row r="13" spans="1:9" ht="15" x14ac:dyDescent="0.25">
      <c r="A13" s="7">
        <v>5</v>
      </c>
      <c r="B13" s="7" t="s">
        <v>27</v>
      </c>
      <c r="C13" s="8" t="s">
        <v>16</v>
      </c>
      <c r="D13" s="8" t="s">
        <v>17</v>
      </c>
      <c r="E13" s="8" t="s">
        <v>18</v>
      </c>
      <c r="H13" s="12"/>
      <c r="I13" s="13"/>
    </row>
    <row r="14" spans="1:9" ht="39" x14ac:dyDescent="0.25">
      <c r="A14" s="9"/>
      <c r="B14" s="10" t="s">
        <v>28</v>
      </c>
      <c r="C14" s="11"/>
      <c r="D14" s="11"/>
      <c r="E14" s="11" t="s">
        <v>20</v>
      </c>
      <c r="H14" s="12">
        <f>COUNTA(C14:E14)</f>
        <v>1</v>
      </c>
      <c r="I14" s="13" t="str">
        <f>IF(H14=1,"OK","VALORIZZARE UN LIVELLO")</f>
        <v>OK</v>
      </c>
    </row>
    <row r="15" spans="1:9" ht="34.5" customHeight="1" x14ac:dyDescent="0.25">
      <c r="A15" s="7">
        <v>6</v>
      </c>
      <c r="B15" s="7" t="s">
        <v>29</v>
      </c>
      <c r="C15" s="8" t="s">
        <v>16</v>
      </c>
      <c r="D15" s="8" t="s">
        <v>17</v>
      </c>
      <c r="E15" s="8" t="s">
        <v>18</v>
      </c>
      <c r="H15" s="12"/>
      <c r="I15" s="13"/>
    </row>
    <row r="16" spans="1:9" ht="21" x14ac:dyDescent="0.25">
      <c r="A16" s="9"/>
      <c r="B16" s="10" t="s">
        <v>30</v>
      </c>
      <c r="C16" s="11"/>
      <c r="D16" s="11"/>
      <c r="E16" s="11" t="s">
        <v>20</v>
      </c>
      <c r="H16" s="12">
        <f>COUNTA(C16:E16)</f>
        <v>1</v>
      </c>
      <c r="I16" s="13" t="str">
        <f>IF(H16=1,"OK","VALORIZZARE UN LIVELLO")</f>
        <v>OK</v>
      </c>
    </row>
    <row r="17" spans="1:15" ht="15" x14ac:dyDescent="0.25">
      <c r="A17" s="7">
        <v>7</v>
      </c>
      <c r="B17" s="7" t="s">
        <v>31</v>
      </c>
      <c r="C17" s="8" t="s">
        <v>16</v>
      </c>
      <c r="D17" s="8" t="s">
        <v>17</v>
      </c>
      <c r="E17" s="8" t="s">
        <v>18</v>
      </c>
      <c r="H17" s="12"/>
      <c r="I17" s="13"/>
    </row>
    <row r="18" spans="1:15" ht="54" customHeight="1" x14ac:dyDescent="0.25">
      <c r="A18" s="9"/>
      <c r="B18" s="10" t="s">
        <v>32</v>
      </c>
      <c r="C18" s="11"/>
      <c r="D18" s="11" t="s">
        <v>20</v>
      </c>
      <c r="E18" s="11"/>
      <c r="H18" s="12">
        <f>COUNTA(C18:E18)</f>
        <v>1</v>
      </c>
      <c r="I18" s="13" t="str">
        <f>IF(H18=1,"OK","VALORIZZARE UN LIVELLO")</f>
        <v>OK</v>
      </c>
    </row>
    <row r="19" spans="1:15" ht="15" x14ac:dyDescent="0.25">
      <c r="A19" s="7">
        <v>8</v>
      </c>
      <c r="B19" s="7" t="s">
        <v>33</v>
      </c>
      <c r="C19" s="8" t="s">
        <v>16</v>
      </c>
      <c r="D19" s="8" t="s">
        <v>17</v>
      </c>
      <c r="E19" s="8" t="s">
        <v>18</v>
      </c>
      <c r="H19" s="12"/>
      <c r="I19" s="13"/>
    </row>
    <row r="20" spans="1:15" ht="26.25" x14ac:dyDescent="0.25">
      <c r="A20" s="9"/>
      <c r="B20" s="10" t="s">
        <v>34</v>
      </c>
      <c r="C20" s="11"/>
      <c r="D20" s="11"/>
      <c r="E20" s="11" t="s">
        <v>20</v>
      </c>
      <c r="H20" s="12">
        <f>COUNTA(C20:E20)</f>
        <v>1</v>
      </c>
      <c r="I20" s="13" t="str">
        <f>IF(H20=1,"OK","VALORIZZARE UN LIVELLO")</f>
        <v>OK</v>
      </c>
    </row>
    <row r="21" spans="1:15" ht="15" x14ac:dyDescent="0.25">
      <c r="A21" s="7">
        <v>9</v>
      </c>
      <c r="B21" s="7" t="s">
        <v>35</v>
      </c>
      <c r="C21" s="8" t="s">
        <v>16</v>
      </c>
      <c r="D21" s="8" t="s">
        <v>17</v>
      </c>
      <c r="E21" s="8" t="s">
        <v>18</v>
      </c>
      <c r="H21" s="12"/>
      <c r="I21" s="13"/>
    </row>
    <row r="22" spans="1:15" ht="26.25" x14ac:dyDescent="0.25">
      <c r="A22" s="9"/>
      <c r="B22" s="10" t="s">
        <v>36</v>
      </c>
      <c r="C22" s="14"/>
      <c r="D22" s="14"/>
      <c r="E22" s="14" t="s">
        <v>20</v>
      </c>
      <c r="H22" s="12">
        <f>COUNTA(C22:E22)</f>
        <v>1</v>
      </c>
      <c r="I22" s="13" t="str">
        <f>IF(H22=1,"OK","VALORIZZARE UN LIVELLO")</f>
        <v>OK</v>
      </c>
    </row>
    <row r="23" spans="1:15" ht="15" x14ac:dyDescent="0.25">
      <c r="C23" s="15" t="s">
        <v>16</v>
      </c>
      <c r="D23" s="15" t="s">
        <v>17</v>
      </c>
      <c r="E23" s="15" t="s">
        <v>18</v>
      </c>
      <c r="H23" s="12"/>
      <c r="I23" s="13"/>
    </row>
    <row r="24" spans="1:15" ht="15" x14ac:dyDescent="0.25">
      <c r="B24" s="16" t="s">
        <v>37</v>
      </c>
      <c r="C24" s="17">
        <f>COUNTA(C6,C8,C10,C12,C14,C16,C18,C20,C22)</f>
        <v>1</v>
      </c>
      <c r="D24" s="17">
        <f>COUNTA(D6,D8,D10,D12,D14,D16,D18,D20,D22)</f>
        <v>1</v>
      </c>
      <c r="E24" s="17">
        <f>COUNTA(E6,E8,E10,E12,E14,E16,E18,E20,E22)</f>
        <v>7</v>
      </c>
      <c r="H24" s="12">
        <f>SUM(C24:E24)</f>
        <v>9</v>
      </c>
      <c r="I24" s="13" t="str">
        <f>IF(H24=9,"OK","ERRORE TOTALI")</f>
        <v>OK</v>
      </c>
      <c r="L24" s="2" t="s">
        <v>38</v>
      </c>
    </row>
    <row r="25" spans="1:15" ht="15" x14ac:dyDescent="0.25">
      <c r="H25" s="12"/>
      <c r="I25" s="13"/>
    </row>
    <row r="26" spans="1:15" ht="15.75" customHeight="1" x14ac:dyDescent="0.25">
      <c r="A26" s="154" t="s">
        <v>39</v>
      </c>
      <c r="B26" s="154"/>
      <c r="C26" s="155" t="s">
        <v>14</v>
      </c>
      <c r="D26" s="155"/>
      <c r="E26" s="155"/>
      <c r="H26" s="12"/>
      <c r="I26" s="13"/>
    </row>
    <row r="27" spans="1:15" ht="15" x14ac:dyDescent="0.25">
      <c r="A27" s="18">
        <v>1</v>
      </c>
      <c r="B27" s="19" t="s">
        <v>40</v>
      </c>
      <c r="C27" s="8" t="s">
        <v>16</v>
      </c>
      <c r="D27" s="8" t="s">
        <v>17</v>
      </c>
      <c r="E27" s="8" t="s">
        <v>18</v>
      </c>
      <c r="H27" s="12"/>
      <c r="I27" s="13"/>
    </row>
    <row r="28" spans="1:15" ht="39.75" customHeight="1" x14ac:dyDescent="0.25">
      <c r="A28" s="20"/>
      <c r="B28" s="21" t="s">
        <v>41</v>
      </c>
      <c r="C28" s="11"/>
      <c r="D28" s="11"/>
      <c r="E28" s="11" t="s">
        <v>20</v>
      </c>
      <c r="H28" s="12">
        <f>COUNTA(C28:E28)</f>
        <v>1</v>
      </c>
      <c r="I28" s="13" t="str">
        <f>IF(H28=1,"OK","VALORIZZARE UN LIVELLO")</f>
        <v>OK</v>
      </c>
      <c r="J28" s="156"/>
      <c r="K28" s="156"/>
      <c r="L28" s="156"/>
      <c r="M28" s="156"/>
      <c r="N28" s="156"/>
      <c r="O28" s="156"/>
    </row>
    <row r="29" spans="1:15" ht="15" x14ac:dyDescent="0.25">
      <c r="A29" s="18">
        <v>2</v>
      </c>
      <c r="B29" s="19" t="s">
        <v>42</v>
      </c>
      <c r="C29" s="8" t="s">
        <v>16</v>
      </c>
      <c r="D29" s="8" t="s">
        <v>17</v>
      </c>
      <c r="E29" s="8" t="s">
        <v>18</v>
      </c>
      <c r="H29" s="12"/>
      <c r="I29" s="13"/>
    </row>
    <row r="30" spans="1:15" ht="26.25" x14ac:dyDescent="0.25">
      <c r="A30" s="20"/>
      <c r="B30" s="21" t="s">
        <v>43</v>
      </c>
      <c r="C30" s="11"/>
      <c r="D30" s="11" t="s">
        <v>20</v>
      </c>
      <c r="E30" s="11"/>
      <c r="H30" s="12">
        <f>COUNTA(C30:E30)</f>
        <v>1</v>
      </c>
      <c r="I30" s="13" t="str">
        <f>IF(H30=1,"OK","VALORIZZARE UN LIVELLO")</f>
        <v>OK</v>
      </c>
    </row>
    <row r="31" spans="1:15" ht="15" x14ac:dyDescent="0.25">
      <c r="A31" s="18">
        <v>3</v>
      </c>
      <c r="B31" s="19" t="s">
        <v>44</v>
      </c>
      <c r="C31" s="8" t="s">
        <v>16</v>
      </c>
      <c r="D31" s="8" t="s">
        <v>17</v>
      </c>
      <c r="E31" s="8" t="s">
        <v>18</v>
      </c>
      <c r="H31" s="12"/>
      <c r="I31" s="13"/>
    </row>
    <row r="32" spans="1:15" ht="26.25" x14ac:dyDescent="0.25">
      <c r="A32" s="20"/>
      <c r="B32" s="21" t="s">
        <v>45</v>
      </c>
      <c r="C32" s="11"/>
      <c r="D32" s="11"/>
      <c r="E32" s="11" t="s">
        <v>20</v>
      </c>
      <c r="H32" s="12">
        <f>COUNTA(C32:E32)</f>
        <v>1</v>
      </c>
      <c r="I32" s="13" t="str">
        <f>IF(H32=1,"OK","VALORIZZARE UN LIVELLO")</f>
        <v>OK</v>
      </c>
    </row>
    <row r="33" spans="1:16" ht="15" x14ac:dyDescent="0.25">
      <c r="A33" s="18">
        <v>4</v>
      </c>
      <c r="B33" s="19" t="s">
        <v>46</v>
      </c>
      <c r="C33" s="8" t="s">
        <v>16</v>
      </c>
      <c r="D33" s="8" t="s">
        <v>17</v>
      </c>
      <c r="E33" s="8" t="s">
        <v>18</v>
      </c>
      <c r="H33" s="12"/>
      <c r="I33" s="13"/>
    </row>
    <row r="34" spans="1:16" ht="39" x14ac:dyDescent="0.25">
      <c r="A34" s="20"/>
      <c r="B34" s="22" t="s">
        <v>47</v>
      </c>
      <c r="C34" s="11"/>
      <c r="D34" s="11"/>
      <c r="E34" s="11" t="s">
        <v>20</v>
      </c>
      <c r="H34" s="12">
        <f>COUNTA(C34:E34)</f>
        <v>1</v>
      </c>
      <c r="I34" s="13" t="str">
        <f>IF(H34=1,"OK","VALORIZZARE UN LIVELLO")</f>
        <v>OK</v>
      </c>
    </row>
    <row r="35" spans="1:16" ht="15" x14ac:dyDescent="0.25">
      <c r="C35" s="23" t="s">
        <v>16</v>
      </c>
      <c r="D35" s="23" t="s">
        <v>17</v>
      </c>
      <c r="E35" s="23" t="s">
        <v>18</v>
      </c>
      <c r="H35" s="12"/>
      <c r="I35" s="13"/>
    </row>
    <row r="36" spans="1:16" ht="15" x14ac:dyDescent="0.25">
      <c r="B36" s="24" t="s">
        <v>48</v>
      </c>
      <c r="C36" s="17">
        <f>COUNTA(C28,C30,C32,C34)</f>
        <v>0</v>
      </c>
      <c r="D36" s="17">
        <f>COUNTA(D28,D30,D32,D34)</f>
        <v>1</v>
      </c>
      <c r="E36" s="17">
        <f>COUNTA(E28,E30,E32,E34)</f>
        <v>3</v>
      </c>
      <c r="H36" s="12">
        <f>SUM(C36:E36)</f>
        <v>4</v>
      </c>
      <c r="I36" s="13" t="str">
        <f>IF(H36=4,"OK","ERRORE TOTALI")</f>
        <v>OK</v>
      </c>
      <c r="L36" s="2" t="s">
        <v>38</v>
      </c>
    </row>
    <row r="38" spans="1:16" ht="15.75" x14ac:dyDescent="0.25">
      <c r="B38" s="25" t="s">
        <v>49</v>
      </c>
      <c r="C38" s="15" t="s">
        <v>16</v>
      </c>
      <c r="D38" s="15" t="s">
        <v>17</v>
      </c>
      <c r="E38" s="15" t="s">
        <v>18</v>
      </c>
      <c r="F38" s="15" t="s">
        <v>50</v>
      </c>
    </row>
    <row r="39" spans="1:16" x14ac:dyDescent="0.2">
      <c r="B39" s="26" t="s">
        <v>4</v>
      </c>
      <c r="C39" s="27">
        <f>C24*C57</f>
        <v>9</v>
      </c>
      <c r="D39" s="27">
        <f>D24*D57</f>
        <v>6</v>
      </c>
      <c r="E39" s="27">
        <f>E24*E57</f>
        <v>21</v>
      </c>
      <c r="F39" s="28">
        <f>SUM(C39:E39)</f>
        <v>36</v>
      </c>
      <c r="G39" s="27" t="str">
        <f>IF(F39&lt;C63,"BASSO",(IF(F39&lt;C62,"MEDIO","ALTO")))</f>
        <v>BASSO</v>
      </c>
    </row>
    <row r="40" spans="1:16" x14ac:dyDescent="0.2">
      <c r="B40" s="29" t="s">
        <v>5</v>
      </c>
      <c r="C40" s="30">
        <f>C36*C58</f>
        <v>0</v>
      </c>
      <c r="D40" s="30">
        <f>D36*D58</f>
        <v>4</v>
      </c>
      <c r="E40" s="30">
        <f>E36*E58</f>
        <v>6</v>
      </c>
      <c r="F40" s="31">
        <f>SUM(C40:E40)</f>
        <v>10</v>
      </c>
      <c r="G40" s="30" t="str">
        <f>IF(F40&lt;C68,"BASSO",(IF(F40&lt;C67,"MEDIO","ALTO")))</f>
        <v>BASSO</v>
      </c>
    </row>
    <row r="41" spans="1:16" ht="15.75" x14ac:dyDescent="0.25">
      <c r="B41" s="32" t="s">
        <v>51</v>
      </c>
      <c r="C41" s="33"/>
      <c r="D41" s="33"/>
      <c r="E41" s="33"/>
      <c r="F41" s="33"/>
      <c r="G41" s="33" t="str">
        <f>IF(I44=2,J44,(IF(I45=2,J45,(IF(I46=2,J46,(IF(I47=2,J47,(IF(I48=2,J48,(IF(I49=2,J49,(IF(I50=2,J50,(IF(I51=2,J51,J52)))))))))))))))</f>
        <v>MINIMO</v>
      </c>
    </row>
    <row r="42" spans="1:16" ht="13.5" customHeight="1" x14ac:dyDescent="0.2">
      <c r="K42" s="152" t="s">
        <v>52</v>
      </c>
      <c r="L42" s="152"/>
      <c r="M42" s="152"/>
      <c r="N42" s="152"/>
      <c r="O42" s="152"/>
      <c r="P42" s="152"/>
    </row>
    <row r="43" spans="1:16" ht="25.5" x14ac:dyDescent="0.2">
      <c r="B43" s="34"/>
      <c r="C43" s="34" t="s">
        <v>53</v>
      </c>
      <c r="D43" s="34" t="s">
        <v>54</v>
      </c>
      <c r="E43" s="34" t="s">
        <v>55</v>
      </c>
      <c r="F43" s="34"/>
      <c r="G43" s="34"/>
      <c r="H43" s="34"/>
      <c r="I43" s="34"/>
      <c r="J43" s="34"/>
      <c r="K43" s="35" t="s">
        <v>56</v>
      </c>
      <c r="L43" s="36"/>
      <c r="M43" s="36" t="s">
        <v>57</v>
      </c>
      <c r="N43" s="36"/>
      <c r="O43" s="36" t="s">
        <v>58</v>
      </c>
      <c r="P43" s="37"/>
    </row>
    <row r="44" spans="1:16" x14ac:dyDescent="0.2">
      <c r="B44" s="34"/>
      <c r="C44" s="34" t="s">
        <v>16</v>
      </c>
      <c r="D44" s="34" t="s">
        <v>16</v>
      </c>
      <c r="E44" s="34" t="s">
        <v>16</v>
      </c>
      <c r="F44" s="34"/>
      <c r="G44" s="34">
        <f>IF(G39=C44,1,0)</f>
        <v>0</v>
      </c>
      <c r="H44" s="34">
        <f>IF(G40=D44,1,0)</f>
        <v>0</v>
      </c>
      <c r="I44" s="34">
        <f t="shared" ref="I44:I52" si="0">SUM(G44:H44)</f>
        <v>0</v>
      </c>
      <c r="J44" s="34" t="str">
        <f t="shared" ref="J44:J52" si="1">IF(I44=2,E44,"  ")</f>
        <v xml:space="preserve">  </v>
      </c>
      <c r="K44" s="38" t="s">
        <v>59</v>
      </c>
      <c r="L44" s="39" t="str">
        <f t="shared" ref="L44:L52" si="2">P44</f>
        <v xml:space="preserve"> </v>
      </c>
      <c r="M44" s="40" t="s">
        <v>59</v>
      </c>
      <c r="N44" s="39" t="str">
        <f t="shared" ref="N44:N52" si="3">P44</f>
        <v xml:space="preserve"> </v>
      </c>
      <c r="O44" s="40" t="s">
        <v>60</v>
      </c>
      <c r="P44" s="39" t="str">
        <f t="shared" ref="P44:P52" si="4">IF(J44=O44,"x"," ")</f>
        <v xml:space="preserve"> </v>
      </c>
    </row>
    <row r="45" spans="1:16" x14ac:dyDescent="0.2">
      <c r="B45" s="34"/>
      <c r="C45" s="34" t="s">
        <v>16</v>
      </c>
      <c r="D45" s="34" t="s">
        <v>17</v>
      </c>
      <c r="E45" s="34" t="s">
        <v>61</v>
      </c>
      <c r="F45" s="34"/>
      <c r="G45" s="34">
        <f>IF(G39=C45,1,0)</f>
        <v>0</v>
      </c>
      <c r="H45" s="34">
        <f>IF(G40=D45,1,0)</f>
        <v>0</v>
      </c>
      <c r="I45" s="34">
        <f t="shared" si="0"/>
        <v>0</v>
      </c>
      <c r="J45" s="34" t="str">
        <f t="shared" si="1"/>
        <v xml:space="preserve">  </v>
      </c>
      <c r="K45" s="41" t="s">
        <v>60</v>
      </c>
      <c r="L45" s="42" t="str">
        <f t="shared" si="2"/>
        <v xml:space="preserve"> </v>
      </c>
      <c r="M45" s="43" t="s">
        <v>62</v>
      </c>
      <c r="N45" s="42" t="str">
        <f t="shared" si="3"/>
        <v xml:space="preserve"> </v>
      </c>
      <c r="O45" s="43" t="s">
        <v>63</v>
      </c>
      <c r="P45" s="42" t="str">
        <f t="shared" si="4"/>
        <v xml:space="preserve"> </v>
      </c>
    </row>
    <row r="46" spans="1:16" x14ac:dyDescent="0.2">
      <c r="B46" s="34"/>
      <c r="C46" s="34" t="s">
        <v>17</v>
      </c>
      <c r="D46" s="34" t="s">
        <v>16</v>
      </c>
      <c r="E46" s="34" t="s">
        <v>61</v>
      </c>
      <c r="F46" s="34"/>
      <c r="G46" s="34">
        <f>IF(G39=C46,1,0)</f>
        <v>0</v>
      </c>
      <c r="H46" s="34">
        <f>IF(G40=D46,1,0)</f>
        <v>0</v>
      </c>
      <c r="I46" s="34">
        <f t="shared" si="0"/>
        <v>0</v>
      </c>
      <c r="J46" s="34" t="str">
        <f t="shared" si="1"/>
        <v xml:space="preserve">  </v>
      </c>
      <c r="K46" s="41" t="s">
        <v>62</v>
      </c>
      <c r="L46" s="42" t="str">
        <f t="shared" si="2"/>
        <v xml:space="preserve"> </v>
      </c>
      <c r="M46" s="43" t="s">
        <v>60</v>
      </c>
      <c r="N46" s="42" t="str">
        <f t="shared" si="3"/>
        <v xml:space="preserve"> </v>
      </c>
      <c r="O46" s="43" t="s">
        <v>63</v>
      </c>
      <c r="P46" s="42" t="str">
        <f t="shared" si="4"/>
        <v xml:space="preserve"> </v>
      </c>
    </row>
    <row r="47" spans="1:16" x14ac:dyDescent="0.2">
      <c r="B47" s="34"/>
      <c r="C47" s="34" t="s">
        <v>16</v>
      </c>
      <c r="D47" s="34" t="s">
        <v>18</v>
      </c>
      <c r="E47" s="34" t="s">
        <v>17</v>
      </c>
      <c r="F47" s="34"/>
      <c r="G47" s="34">
        <f>IF(G39=C47,1,0)</f>
        <v>0</v>
      </c>
      <c r="H47" s="34">
        <f>IF(G40=D47,1,0)</f>
        <v>1</v>
      </c>
      <c r="I47" s="34">
        <f t="shared" si="0"/>
        <v>1</v>
      </c>
      <c r="J47" s="34" t="str">
        <f t="shared" si="1"/>
        <v xml:space="preserve">  </v>
      </c>
      <c r="K47" s="44" t="s">
        <v>60</v>
      </c>
      <c r="L47" s="45" t="str">
        <f t="shared" si="2"/>
        <v xml:space="preserve"> </v>
      </c>
      <c r="M47" s="46" t="s">
        <v>64</v>
      </c>
      <c r="N47" s="45" t="str">
        <f t="shared" si="3"/>
        <v xml:space="preserve"> </v>
      </c>
      <c r="O47" s="46" t="s">
        <v>62</v>
      </c>
      <c r="P47" s="45" t="str">
        <f t="shared" si="4"/>
        <v xml:space="preserve"> </v>
      </c>
    </row>
    <row r="48" spans="1:16" x14ac:dyDescent="0.2">
      <c r="B48" s="34"/>
      <c r="C48" s="34" t="s">
        <v>17</v>
      </c>
      <c r="D48" s="34" t="s">
        <v>17</v>
      </c>
      <c r="E48" s="34" t="s">
        <v>17</v>
      </c>
      <c r="F48" s="34"/>
      <c r="G48" s="34">
        <f>IF(G39=C48,1,0)</f>
        <v>0</v>
      </c>
      <c r="H48" s="34">
        <f>IF(G40=D48,1,0)</f>
        <v>0</v>
      </c>
      <c r="I48" s="34">
        <f t="shared" si="0"/>
        <v>0</v>
      </c>
      <c r="J48" s="34" t="str">
        <f t="shared" si="1"/>
        <v xml:space="preserve">  </v>
      </c>
      <c r="K48" s="44" t="s">
        <v>62</v>
      </c>
      <c r="L48" s="45" t="str">
        <f t="shared" si="2"/>
        <v xml:space="preserve"> </v>
      </c>
      <c r="M48" s="46" t="s">
        <v>62</v>
      </c>
      <c r="N48" s="45" t="str">
        <f t="shared" si="3"/>
        <v xml:space="preserve"> </v>
      </c>
      <c r="O48" s="46" t="s">
        <v>62</v>
      </c>
      <c r="P48" s="45" t="str">
        <f t="shared" si="4"/>
        <v xml:space="preserve"> </v>
      </c>
    </row>
    <row r="49" spans="2:16" x14ac:dyDescent="0.2">
      <c r="B49" s="34"/>
      <c r="C49" s="34" t="s">
        <v>18</v>
      </c>
      <c r="D49" s="34" t="s">
        <v>16</v>
      </c>
      <c r="E49" s="34" t="s">
        <v>17</v>
      </c>
      <c r="F49" s="34"/>
      <c r="G49" s="34">
        <f>IF(G39=C49,1,0)</f>
        <v>1</v>
      </c>
      <c r="H49" s="34">
        <f>IF(G40=D49,1,0)</f>
        <v>0</v>
      </c>
      <c r="I49" s="34">
        <f t="shared" si="0"/>
        <v>1</v>
      </c>
      <c r="J49" s="34" t="str">
        <f t="shared" si="1"/>
        <v xml:space="preserve">  </v>
      </c>
      <c r="K49" s="44" t="s">
        <v>65</v>
      </c>
      <c r="L49" s="45" t="str">
        <f t="shared" si="2"/>
        <v xml:space="preserve"> </v>
      </c>
      <c r="M49" s="46" t="s">
        <v>60</v>
      </c>
      <c r="N49" s="45" t="str">
        <f t="shared" si="3"/>
        <v xml:space="preserve"> </v>
      </c>
      <c r="O49" s="46" t="s">
        <v>62</v>
      </c>
      <c r="P49" s="45" t="str">
        <f t="shared" si="4"/>
        <v xml:space="preserve"> </v>
      </c>
    </row>
    <row r="50" spans="2:16" x14ac:dyDescent="0.2">
      <c r="B50" s="34"/>
      <c r="C50" s="34" t="s">
        <v>17</v>
      </c>
      <c r="D50" s="34" t="s">
        <v>18</v>
      </c>
      <c r="E50" s="34" t="s">
        <v>18</v>
      </c>
      <c r="F50" s="34"/>
      <c r="G50" s="34">
        <f>IF(G39=C50,1,0)</f>
        <v>0</v>
      </c>
      <c r="H50" s="34">
        <f>IF(G40=D50,1,0)</f>
        <v>1</v>
      </c>
      <c r="I50" s="34">
        <f t="shared" si="0"/>
        <v>1</v>
      </c>
      <c r="J50" s="34" t="str">
        <f t="shared" si="1"/>
        <v xml:space="preserve">  </v>
      </c>
      <c r="K50" s="47" t="s">
        <v>62</v>
      </c>
      <c r="L50" s="48" t="str">
        <f t="shared" si="2"/>
        <v xml:space="preserve"> </v>
      </c>
      <c r="M50" s="49" t="s">
        <v>65</v>
      </c>
      <c r="N50" s="48" t="str">
        <f t="shared" si="3"/>
        <v xml:space="preserve"> </v>
      </c>
      <c r="O50" s="49" t="s">
        <v>65</v>
      </c>
      <c r="P50" s="48" t="str">
        <f t="shared" si="4"/>
        <v xml:space="preserve"> </v>
      </c>
    </row>
    <row r="51" spans="2:16" x14ac:dyDescent="0.2">
      <c r="B51" s="34"/>
      <c r="C51" s="34" t="s">
        <v>18</v>
      </c>
      <c r="D51" s="34" t="s">
        <v>17</v>
      </c>
      <c r="E51" s="34" t="s">
        <v>18</v>
      </c>
      <c r="F51" s="34"/>
      <c r="G51" s="34">
        <f>IF(G39=C51,1,0)</f>
        <v>1</v>
      </c>
      <c r="H51" s="34">
        <f>IF(G40=D51,1,0)</f>
        <v>0</v>
      </c>
      <c r="I51" s="34">
        <f t="shared" si="0"/>
        <v>1</v>
      </c>
      <c r="J51" s="34" t="str">
        <f t="shared" si="1"/>
        <v xml:space="preserve">  </v>
      </c>
      <c r="K51" s="47" t="s">
        <v>65</v>
      </c>
      <c r="L51" s="48" t="str">
        <f t="shared" si="2"/>
        <v xml:space="preserve"> </v>
      </c>
      <c r="M51" s="49" t="s">
        <v>62</v>
      </c>
      <c r="N51" s="48" t="str">
        <f t="shared" si="3"/>
        <v xml:space="preserve"> </v>
      </c>
      <c r="O51" s="49" t="s">
        <v>65</v>
      </c>
      <c r="P51" s="48" t="str">
        <f t="shared" si="4"/>
        <v xml:space="preserve"> </v>
      </c>
    </row>
    <row r="52" spans="2:16" x14ac:dyDescent="0.2">
      <c r="B52" s="34"/>
      <c r="C52" s="34" t="s">
        <v>18</v>
      </c>
      <c r="D52" s="34" t="s">
        <v>18</v>
      </c>
      <c r="E52" s="34" t="s">
        <v>66</v>
      </c>
      <c r="F52" s="34"/>
      <c r="G52" s="34">
        <f>IF(G39=C52,1,0)</f>
        <v>1</v>
      </c>
      <c r="H52" s="34">
        <f>IF(G40=D52,1,0)</f>
        <v>1</v>
      </c>
      <c r="I52" s="34">
        <f t="shared" si="0"/>
        <v>2</v>
      </c>
      <c r="J52" s="34" t="str">
        <f t="shared" si="1"/>
        <v>MINIMO</v>
      </c>
      <c r="K52" s="50" t="s">
        <v>65</v>
      </c>
      <c r="L52" s="51" t="str">
        <f t="shared" si="2"/>
        <v>x</v>
      </c>
      <c r="M52" s="52" t="s">
        <v>65</v>
      </c>
      <c r="N52" s="51" t="str">
        <f t="shared" si="3"/>
        <v>x</v>
      </c>
      <c r="O52" s="52" t="s">
        <v>67</v>
      </c>
      <c r="P52" s="51" t="str">
        <f t="shared" si="4"/>
        <v>x</v>
      </c>
    </row>
    <row r="53" spans="2:16" x14ac:dyDescent="0.2">
      <c r="B53" s="34"/>
      <c r="C53" s="34"/>
      <c r="D53" s="34"/>
      <c r="E53" s="34"/>
      <c r="F53" s="34"/>
      <c r="G53" s="34"/>
      <c r="H53" s="34"/>
      <c r="I53" s="34"/>
      <c r="J53" s="34"/>
    </row>
    <row r="56" spans="2:16" x14ac:dyDescent="0.2">
      <c r="B56" s="53" t="s">
        <v>68</v>
      </c>
      <c r="C56" s="15" t="s">
        <v>16</v>
      </c>
      <c r="D56" s="15" t="s">
        <v>17</v>
      </c>
      <c r="E56" s="15" t="s">
        <v>18</v>
      </c>
      <c r="G56" s="54" t="s">
        <v>69</v>
      </c>
      <c r="H56" s="54" t="s">
        <v>70</v>
      </c>
      <c r="I56" s="54" t="s">
        <v>71</v>
      </c>
      <c r="J56" s="55"/>
      <c r="K56" s="55"/>
    </row>
    <row r="57" spans="2:16" x14ac:dyDescent="0.2">
      <c r="B57" s="53" t="s">
        <v>4</v>
      </c>
      <c r="C57" s="56">
        <v>9</v>
      </c>
      <c r="D57" s="56">
        <v>6</v>
      </c>
      <c r="E57" s="56">
        <v>3</v>
      </c>
      <c r="G57" s="54">
        <f>C57*9</f>
        <v>81</v>
      </c>
      <c r="H57" s="54">
        <f>D57*9</f>
        <v>54</v>
      </c>
      <c r="I57" s="54">
        <f>E57*9</f>
        <v>27</v>
      </c>
      <c r="J57" s="55"/>
      <c r="K57" s="55"/>
    </row>
    <row r="58" spans="2:16" x14ac:dyDescent="0.2">
      <c r="B58" s="53" t="s">
        <v>5</v>
      </c>
      <c r="C58" s="56">
        <v>6</v>
      </c>
      <c r="D58" s="56">
        <v>4</v>
      </c>
      <c r="E58" s="56">
        <v>2</v>
      </c>
      <c r="G58" s="54">
        <f>C58*4</f>
        <v>24</v>
      </c>
      <c r="H58" s="54">
        <f>D58*4</f>
        <v>16</v>
      </c>
      <c r="I58" s="54">
        <f>E58*4</f>
        <v>8</v>
      </c>
    </row>
    <row r="59" spans="2:16" x14ac:dyDescent="0.2">
      <c r="C59" s="57"/>
      <c r="D59" s="57"/>
      <c r="E59" s="57"/>
      <c r="L59" s="58"/>
    </row>
    <row r="60" spans="2:16" x14ac:dyDescent="0.2">
      <c r="C60" s="57"/>
      <c r="D60" s="57"/>
      <c r="E60" s="57"/>
      <c r="L60" s="53"/>
    </row>
    <row r="61" spans="2:16" x14ac:dyDescent="0.2">
      <c r="B61" s="59" t="s">
        <v>72</v>
      </c>
      <c r="C61" s="57"/>
      <c r="D61" s="57"/>
      <c r="E61" s="57"/>
      <c r="L61" s="53"/>
    </row>
    <row r="62" spans="2:16" x14ac:dyDescent="0.2">
      <c r="B62" s="60" t="s">
        <v>73</v>
      </c>
      <c r="C62" s="56">
        <v>61</v>
      </c>
      <c r="D62" s="61" t="s">
        <v>74</v>
      </c>
      <c r="E62" s="62">
        <f>G57</f>
        <v>81</v>
      </c>
      <c r="L62" s="53"/>
    </row>
    <row r="63" spans="2:16" x14ac:dyDescent="0.2">
      <c r="B63" s="60" t="s">
        <v>75</v>
      </c>
      <c r="C63" s="56">
        <v>40</v>
      </c>
      <c r="D63" s="61" t="s">
        <v>74</v>
      </c>
      <c r="E63" s="56">
        <v>60</v>
      </c>
      <c r="L63" s="58"/>
    </row>
    <row r="64" spans="2:16" x14ac:dyDescent="0.2">
      <c r="B64" s="60" t="s">
        <v>76</v>
      </c>
      <c r="C64" s="62">
        <f>I57</f>
        <v>27</v>
      </c>
      <c r="D64" s="61" t="s">
        <v>74</v>
      </c>
      <c r="E64" s="56">
        <v>39</v>
      </c>
      <c r="L64" s="53"/>
    </row>
    <row r="65" spans="2:12" x14ac:dyDescent="0.2">
      <c r="B65" s="53"/>
      <c r="C65" s="57"/>
      <c r="D65" s="57"/>
      <c r="E65" s="57"/>
      <c r="L65" s="53"/>
    </row>
    <row r="66" spans="2:12" x14ac:dyDescent="0.2">
      <c r="B66" s="59" t="s">
        <v>77</v>
      </c>
      <c r="C66" s="57"/>
      <c r="D66" s="57"/>
      <c r="E66" s="57"/>
      <c r="L66" s="53"/>
    </row>
    <row r="67" spans="2:12" x14ac:dyDescent="0.2">
      <c r="B67" s="60" t="s">
        <v>73</v>
      </c>
      <c r="C67" s="56">
        <v>18</v>
      </c>
      <c r="D67" s="61" t="s">
        <v>74</v>
      </c>
      <c r="E67" s="62">
        <f>G58</f>
        <v>24</v>
      </c>
    </row>
    <row r="68" spans="2:12" x14ac:dyDescent="0.2">
      <c r="B68" s="60" t="s">
        <v>75</v>
      </c>
      <c r="C68" s="56">
        <v>11</v>
      </c>
      <c r="D68" s="61" t="s">
        <v>74</v>
      </c>
      <c r="E68" s="56">
        <v>17</v>
      </c>
    </row>
    <row r="69" spans="2:12" x14ac:dyDescent="0.2">
      <c r="B69" s="60" t="s">
        <v>76</v>
      </c>
      <c r="C69" s="62">
        <f>I58</f>
        <v>8</v>
      </c>
      <c r="D69" s="61" t="s">
        <v>74</v>
      </c>
      <c r="E69" s="56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1111111111111" right="0.31527777777777777" top="0.35416666666666669" bottom="0.31527777777777777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41</vt:i4>
      </vt:variant>
    </vt:vector>
  </HeadingPairs>
  <TitlesOfParts>
    <vt:vector size="70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Pr.(9)</vt:lpstr>
      <vt:lpstr>Pr.(10)</vt:lpstr>
      <vt:lpstr>Pr.(11)</vt:lpstr>
      <vt:lpstr>Pr.(12)</vt:lpstr>
      <vt:lpstr>Pr.(13)</vt:lpstr>
      <vt:lpstr>Pr.(14)</vt:lpstr>
      <vt:lpstr>Pr.(15)</vt:lpstr>
      <vt:lpstr>Pr.(16)</vt:lpstr>
      <vt:lpstr>Pr.(17)</vt:lpstr>
      <vt:lpstr>Pr.(18)</vt:lpstr>
      <vt:lpstr>Pr.(19)</vt:lpstr>
      <vt:lpstr>Pr.(20)</vt:lpstr>
      <vt:lpstr>Pr.(21)</vt:lpstr>
      <vt:lpstr>Pr.(22)</vt:lpstr>
      <vt:lpstr>Pr.(23)</vt:lpstr>
      <vt:lpstr>Pr.(24)</vt:lpstr>
      <vt:lpstr>Pr.(25)</vt:lpstr>
      <vt:lpstr>Pr.(26)</vt:lpstr>
      <vt:lpstr>Pr.(27)</vt:lpstr>
      <vt:lpstr>Pr.(28)</vt:lpstr>
      <vt:lpstr>Misure!Area_stampa</vt:lpstr>
      <vt:lpstr>'Pr.(1)'!Area_stampa</vt:lpstr>
      <vt:lpstr>'Pr.(10)'!Area_stampa</vt:lpstr>
      <vt:lpstr>'Pr.(11)'!Area_stampa</vt:lpstr>
      <vt:lpstr>'Pr.(12)'!Area_stampa</vt:lpstr>
      <vt:lpstr>'Pr.(13)'!Area_stampa</vt:lpstr>
      <vt:lpstr>'Pr.(14)'!Area_stampa</vt:lpstr>
      <vt:lpstr>'Pr.(15)'!Area_stampa</vt:lpstr>
      <vt:lpstr>'Pr.(16)'!Area_stampa</vt:lpstr>
      <vt:lpstr>'Pr.(17)'!Area_stampa</vt:lpstr>
      <vt:lpstr>'Pr.(18)'!Area_stampa</vt:lpstr>
      <vt:lpstr>'Pr.(19)'!Area_stampa</vt:lpstr>
      <vt:lpstr>'Pr.(2)'!Area_stampa</vt:lpstr>
      <vt:lpstr>'Pr.(20)'!Area_stampa</vt:lpstr>
      <vt:lpstr>'Pr.(21)'!Area_stampa</vt:lpstr>
      <vt:lpstr>'Pr.(22)'!Area_stampa</vt:lpstr>
      <vt:lpstr>'Pr.(23)'!Area_stampa</vt:lpstr>
      <vt:lpstr>'Pr.(24)'!Area_stampa</vt:lpstr>
      <vt:lpstr>'Pr.(25)'!Area_stampa</vt:lpstr>
      <vt:lpstr>'Pr.(26)'!Area_stampa</vt:lpstr>
      <vt:lpstr>'Pr.(27)'!Area_stampa</vt:lpstr>
      <vt:lpstr>'Pr.(28)'!Area_stampa</vt:lpstr>
      <vt:lpstr>'Pr.(3)'!Area_stampa</vt:lpstr>
      <vt:lpstr>'Pr.(4)'!Area_stampa</vt:lpstr>
      <vt:lpstr>'Pr.(5)'!Area_stampa</vt:lpstr>
      <vt:lpstr>'Pr.(6)'!Area_stampa</vt:lpstr>
      <vt:lpstr>'Pr.(7)'!Area_stampa</vt:lpstr>
      <vt:lpstr>'Pr.(8)'!Area_stampa</vt:lpstr>
      <vt:lpstr>'Pr.(9)'!Area_stampa</vt:lpstr>
      <vt:lpstr>'Pr.(1)'!Excel_BuiltIn_Print_Area</vt:lpstr>
      <vt:lpstr>'Pr.(10)'!Excel_BuiltIn_Print_Area</vt:lpstr>
      <vt:lpstr>'Pr.(11)'!Excel_BuiltIn_Print_Area</vt:lpstr>
      <vt:lpstr>'Pr.(2)'!Excel_BuiltIn_Print_Area</vt:lpstr>
      <vt:lpstr>'Pr.(3)'!Excel_BuiltIn_Print_Area</vt:lpstr>
      <vt:lpstr>'Pr.(4)'!Excel_BuiltIn_Print_Area</vt:lpstr>
      <vt:lpstr>'Pr.(5)'!Excel_BuiltIn_Print_Area</vt:lpstr>
      <vt:lpstr>'Pr.(6)'!Excel_BuiltIn_Print_Area</vt:lpstr>
      <vt:lpstr>'Pr.(7)'!Excel_BuiltIn_Print_Area</vt:lpstr>
      <vt:lpstr>'Pr.(8)'!Excel_BuiltIn_Print_Area</vt:lpstr>
      <vt:lpstr>'Pr.(9)'!Excel_BuiltIn_Print_Area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PRINCIPALE</dc:creator>
  <cp:lastModifiedBy>Comune di Cavareno Segretario</cp:lastModifiedBy>
  <cp:lastPrinted>2021-02-19T09:52:12Z</cp:lastPrinted>
  <dcterms:created xsi:type="dcterms:W3CDTF">2020-11-26T15:19:24Z</dcterms:created>
  <dcterms:modified xsi:type="dcterms:W3CDTF">2026-03-11T10:26:32Z</dcterms:modified>
</cp:coreProperties>
</file>