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ARCHIVIO_GENERALE\13 Anticorruzione e trasparenza e PIAO\PIAO\2026\"/>
    </mc:Choice>
  </mc:AlternateContent>
  <xr:revisionPtr revIDLastSave="0" documentId="14_{EB43414C-109A-4DA4-BF06-17FA744F35B5}" xr6:coauthVersionLast="47" xr6:coauthVersionMax="47" xr10:uidLastSave="{00000000-0000-0000-0000-000000000000}"/>
  <bookViews>
    <workbookView xWindow="-120" yWindow="-120" windowWidth="29040" windowHeight="15840" tabRatio="908" xr2:uid="{00000000-000D-0000-FFFF-FFFF00000000}"/>
  </bookViews>
  <sheets>
    <sheet name="Misure" sheetId="1" r:id="rId1"/>
    <sheet name="Pr.(1)" sheetId="2" r:id="rId2"/>
    <sheet name="Pr.(2)" sheetId="3" r:id="rId3"/>
    <sheet name="Pr.(3)" sheetId="4" r:id="rId4"/>
    <sheet name="Pr.(4)" sheetId="5" r:id="rId5"/>
    <sheet name="Pr.(5)" sheetId="6" r:id="rId6"/>
    <sheet name="Pr.(6)" sheetId="7" r:id="rId7"/>
    <sheet name="Pr.(7)" sheetId="8" r:id="rId8"/>
    <sheet name="Pr.(8)" sheetId="9" r:id="rId9"/>
    <sheet name="Pr.(9)" sheetId="12" r:id="rId10"/>
    <sheet name="Pr.(10)" sheetId="13" r:id="rId11"/>
    <sheet name="Pr.(11)" sheetId="14" r:id="rId12"/>
    <sheet name="Pr.(12)" sheetId="15" r:id="rId13"/>
    <sheet name="Pr.(13" sheetId="16" r:id="rId14"/>
    <sheet name="Pr.(14)" sheetId="17" r:id="rId15"/>
    <sheet name="Pr.(15)" sheetId="18" r:id="rId16"/>
    <sheet name="Pr.(16)" sheetId="19" r:id="rId17"/>
    <sheet name="Pr.(17)" sheetId="20" r:id="rId18"/>
    <sheet name="Pr.(18)" sheetId="21" r:id="rId19"/>
    <sheet name="Pr.(19)" sheetId="22" r:id="rId20"/>
    <sheet name="Pr.(20)" sheetId="24" r:id="rId21"/>
    <sheet name="Pr.(21)" sheetId="25" r:id="rId22"/>
    <sheet name="Pr.(22)" sheetId="26" r:id="rId23"/>
    <sheet name="Pr.(23)" sheetId="27" r:id="rId24"/>
    <sheet name="Pr.(24)" sheetId="28" r:id="rId25"/>
    <sheet name="Pr.(25)" sheetId="29" r:id="rId26"/>
    <sheet name="Pr.(26)" sheetId="30" r:id="rId27"/>
    <sheet name="Pr.(27)" sheetId="31" r:id="rId28"/>
    <sheet name="Pr.(28" sheetId="32" r:id="rId29"/>
    <sheet name="Pr.(29)" sheetId="33" r:id="rId30"/>
    <sheet name="Pr.(30)" sheetId="34" r:id="rId31"/>
    <sheet name="Pr.(31)" sheetId="35" r:id="rId32"/>
    <sheet name="Pr.(32)" sheetId="36" r:id="rId33"/>
    <sheet name="Pr.(33)" sheetId="37" r:id="rId34"/>
    <sheet name="Pr.(34)" sheetId="38" r:id="rId35"/>
    <sheet name="Pr.(35)" sheetId="39" r:id="rId36"/>
    <sheet name="Pr.(36)" sheetId="40" r:id="rId37"/>
    <sheet name="Pr.(37)" sheetId="41" r:id="rId38"/>
    <sheet name="Pr.(38)" sheetId="42" r:id="rId39"/>
  </sheets>
  <definedNames>
    <definedName name="_xlnm.Print_Area" localSheetId="0">Misure!$A$1:$I$41</definedName>
    <definedName name="_xlnm.Print_Area" localSheetId="1">'Pr.(1)'!$A$1:$G$41</definedName>
    <definedName name="_xlnm.Print_Area" localSheetId="10">'Pr.(10)'!$A$1:$G$41</definedName>
    <definedName name="_xlnm.Print_Area" localSheetId="11">'Pr.(11)'!$A$1:$G$41</definedName>
    <definedName name="_xlnm.Print_Area" localSheetId="12">'Pr.(12)'!$A$1:$G$41</definedName>
    <definedName name="_xlnm.Print_Area" localSheetId="13">'Pr.(13'!$A$1:$G$41</definedName>
    <definedName name="_xlnm.Print_Area" localSheetId="14">'Pr.(14)'!$A$1:$G$41</definedName>
    <definedName name="_xlnm.Print_Area" localSheetId="15">'Pr.(15)'!$A$1:$G$41</definedName>
    <definedName name="_xlnm.Print_Area" localSheetId="16">'Pr.(16)'!$A$1:$G$41</definedName>
    <definedName name="_xlnm.Print_Area" localSheetId="17">'Pr.(17)'!$A$1:$G$41</definedName>
    <definedName name="_xlnm.Print_Area" localSheetId="18">'Pr.(18)'!$A$1:$G$41</definedName>
    <definedName name="_xlnm.Print_Area" localSheetId="19">'Pr.(19)'!$A$1:$G$41</definedName>
    <definedName name="_xlnm.Print_Area" localSheetId="2">'Pr.(2)'!$A$1:$G$41</definedName>
    <definedName name="_xlnm.Print_Area" localSheetId="20">'Pr.(20)'!$A$1:$G$41</definedName>
    <definedName name="_xlnm.Print_Area" localSheetId="21">'Pr.(21)'!$A$1:$G$41</definedName>
    <definedName name="_xlnm.Print_Area" localSheetId="22">'Pr.(22)'!$A$1:$G$41</definedName>
    <definedName name="_xlnm.Print_Area" localSheetId="23">'Pr.(23)'!$A$1:$G$41</definedName>
    <definedName name="_xlnm.Print_Area" localSheetId="24">'Pr.(24)'!$A$1:$G$41</definedName>
    <definedName name="_xlnm.Print_Area" localSheetId="25">'Pr.(25)'!$A$1:$G$41</definedName>
    <definedName name="_xlnm.Print_Area" localSheetId="26">'Pr.(26)'!$A$1:$G$41</definedName>
    <definedName name="_xlnm.Print_Area" localSheetId="27">'Pr.(27)'!$A$1:$G$41</definedName>
    <definedName name="_xlnm.Print_Area" localSheetId="28">'Pr.(28'!$A$1:$G$41</definedName>
    <definedName name="_xlnm.Print_Area" localSheetId="29">'Pr.(29)'!$A$1:$G$41</definedName>
    <definedName name="_xlnm.Print_Area" localSheetId="3">'Pr.(3)'!$A$1:$G$41</definedName>
    <definedName name="_xlnm.Print_Area" localSheetId="30">'Pr.(30)'!$A$1:$G$41</definedName>
    <definedName name="_xlnm.Print_Area" localSheetId="31">'Pr.(31)'!$A$1:$G$41</definedName>
    <definedName name="_xlnm.Print_Area" localSheetId="32">'Pr.(32)'!$A$1:$G$41</definedName>
    <definedName name="_xlnm.Print_Area" localSheetId="33">'Pr.(33)'!$A$1:$G$41</definedName>
    <definedName name="_xlnm.Print_Area" localSheetId="34">'Pr.(34)'!$A$1:$G$41</definedName>
    <definedName name="_xlnm.Print_Area" localSheetId="35">'Pr.(35)'!$A$1:$G$41</definedName>
    <definedName name="_xlnm.Print_Area" localSheetId="36">'Pr.(36)'!$A$1:$G$41</definedName>
    <definedName name="_xlnm.Print_Area" localSheetId="37">'Pr.(37)'!$A$1:$G$41</definedName>
    <definedName name="_xlnm.Print_Area" localSheetId="38">'Pr.(38)'!$A$1:$G$41</definedName>
    <definedName name="_xlnm.Print_Area" localSheetId="4">'Pr.(4)'!$A$1:$G$41</definedName>
    <definedName name="_xlnm.Print_Area" localSheetId="5">'Pr.(5)'!$A$1:$G$41</definedName>
    <definedName name="_xlnm.Print_Area" localSheetId="6">'Pr.(6)'!$A$1:$G$41</definedName>
    <definedName name="_xlnm.Print_Area" localSheetId="7">'Pr.(7)'!$A$1:$G$41</definedName>
    <definedName name="_xlnm.Print_Area" localSheetId="8">'Pr.(8)'!$A$1:$G$41</definedName>
    <definedName name="_xlnm.Print_Area" localSheetId="9">'Pr.(9)'!$A$1:$G$41</definedName>
    <definedName name="_xlnm.Print_Titles" localSheetId="0">Misure!$2:$3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1" l="1"/>
  <c r="C40" i="1"/>
  <c r="C39" i="1"/>
  <c r="C38" i="1"/>
  <c r="C37" i="1"/>
  <c r="C36" i="1"/>
  <c r="C35" i="1"/>
  <c r="C34" i="1"/>
  <c r="C33" i="1"/>
  <c r="C32" i="1"/>
  <c r="C31" i="1"/>
  <c r="C30" i="1"/>
  <c r="C29" i="1"/>
  <c r="C28" i="1"/>
  <c r="C27" i="1"/>
  <c r="C26" i="1"/>
  <c r="C25" i="1"/>
  <c r="C24" i="1"/>
  <c r="B41" i="1"/>
  <c r="B40" i="1"/>
  <c r="B39" i="1"/>
  <c r="B38" i="1"/>
  <c r="B37" i="1"/>
  <c r="B36" i="1"/>
  <c r="B35" i="1"/>
  <c r="B34" i="1"/>
  <c r="B33" i="1"/>
  <c r="B32" i="1"/>
  <c r="B31" i="1"/>
  <c r="B30" i="1"/>
  <c r="B29" i="1"/>
  <c r="B28" i="1"/>
  <c r="B27" i="1"/>
  <c r="B26" i="1"/>
  <c r="B25" i="1"/>
  <c r="B24" i="1"/>
  <c r="C23" i="1"/>
  <c r="B23" i="1"/>
  <c r="I58" i="42"/>
  <c r="C69" i="42"/>
  <c r="H58" i="42"/>
  <c r="G58" i="42"/>
  <c r="E67" i="42" s="1"/>
  <c r="I57" i="42"/>
  <c r="C64" i="42" s="1"/>
  <c r="H57" i="42"/>
  <c r="G57" i="42"/>
  <c r="E62" i="42" s="1"/>
  <c r="E36" i="42"/>
  <c r="E40" i="42" s="1"/>
  <c r="D36" i="42"/>
  <c r="C36" i="42"/>
  <c r="H36" i="42" s="1"/>
  <c r="I36" i="42" s="1"/>
  <c r="H34" i="42"/>
  <c r="I34" i="42" s="1"/>
  <c r="H32" i="42"/>
  <c r="I32" i="42" s="1"/>
  <c r="H30" i="42"/>
  <c r="I30" i="42" s="1"/>
  <c r="H28" i="42"/>
  <c r="I28" i="42" s="1"/>
  <c r="E24" i="42"/>
  <c r="E39" i="42" s="1"/>
  <c r="D24" i="42"/>
  <c r="D39" i="42" s="1"/>
  <c r="C24" i="42"/>
  <c r="H22" i="42"/>
  <c r="I22" i="42" s="1"/>
  <c r="H20" i="42"/>
  <c r="I20" i="42" s="1"/>
  <c r="H18" i="42"/>
  <c r="I18" i="42" s="1"/>
  <c r="H16" i="42"/>
  <c r="I16" i="42"/>
  <c r="H14" i="42"/>
  <c r="I14" i="42" s="1"/>
  <c r="H12" i="42"/>
  <c r="I12" i="42" s="1"/>
  <c r="H10" i="42"/>
  <c r="I10" i="42" s="1"/>
  <c r="H8" i="42"/>
  <c r="I8" i="42" s="1"/>
  <c r="H6" i="42"/>
  <c r="I6" i="42" s="1"/>
  <c r="I58" i="41"/>
  <c r="C69" i="41"/>
  <c r="H58" i="41"/>
  <c r="G58" i="41"/>
  <c r="E67" i="41"/>
  <c r="I57" i="41"/>
  <c r="C64" i="41"/>
  <c r="H57" i="41"/>
  <c r="G57" i="41"/>
  <c r="E62" i="41" s="1"/>
  <c r="E36" i="41"/>
  <c r="D36" i="41"/>
  <c r="D40" i="41" s="1"/>
  <c r="C36" i="41"/>
  <c r="C40" i="41" s="1"/>
  <c r="H34" i="41"/>
  <c r="I34" i="41" s="1"/>
  <c r="H32" i="41"/>
  <c r="I32" i="41" s="1"/>
  <c r="H30" i="41"/>
  <c r="I30" i="41" s="1"/>
  <c r="H28" i="41"/>
  <c r="I28" i="41" s="1"/>
  <c r="E24" i="41"/>
  <c r="E39" i="41"/>
  <c r="D24" i="41"/>
  <c r="D39" i="41" s="1"/>
  <c r="C24" i="41"/>
  <c r="H22" i="41"/>
  <c r="I22" i="41" s="1"/>
  <c r="H20" i="41"/>
  <c r="I20" i="41" s="1"/>
  <c r="H18" i="41"/>
  <c r="I18" i="41" s="1"/>
  <c r="H16" i="41"/>
  <c r="I16" i="41"/>
  <c r="H14" i="41"/>
  <c r="I14" i="41" s="1"/>
  <c r="H12" i="41"/>
  <c r="I12" i="41" s="1"/>
  <c r="H10" i="41"/>
  <c r="I10" i="41" s="1"/>
  <c r="H8" i="41"/>
  <c r="I8" i="41" s="1"/>
  <c r="H6" i="41"/>
  <c r="I6" i="41" s="1"/>
  <c r="I58" i="40"/>
  <c r="C69" i="40"/>
  <c r="H58" i="40"/>
  <c r="G58" i="40"/>
  <c r="E67" i="40"/>
  <c r="I57" i="40"/>
  <c r="C64" i="40"/>
  <c r="H57" i="40"/>
  <c r="G57" i="40"/>
  <c r="E62" i="40" s="1"/>
  <c r="E36" i="40"/>
  <c r="D36" i="40"/>
  <c r="D40" i="40" s="1"/>
  <c r="C36" i="40"/>
  <c r="C40" i="40" s="1"/>
  <c r="H34" i="40"/>
  <c r="I34" i="40" s="1"/>
  <c r="H32" i="40"/>
  <c r="I32" i="40" s="1"/>
  <c r="H30" i="40"/>
  <c r="I30" i="40" s="1"/>
  <c r="H28" i="40"/>
  <c r="I28" i="40" s="1"/>
  <c r="E24" i="40"/>
  <c r="D24" i="40"/>
  <c r="D39" i="40" s="1"/>
  <c r="C24" i="40"/>
  <c r="C39" i="40" s="1"/>
  <c r="F39" i="40" s="1"/>
  <c r="G39" i="40" s="1"/>
  <c r="H22" i="40"/>
  <c r="I22" i="40" s="1"/>
  <c r="H20" i="40"/>
  <c r="I20" i="40" s="1"/>
  <c r="H18" i="40"/>
  <c r="I18" i="40"/>
  <c r="H16" i="40"/>
  <c r="I16" i="40" s="1"/>
  <c r="H14" i="40"/>
  <c r="I14" i="40" s="1"/>
  <c r="H12" i="40"/>
  <c r="I12" i="40" s="1"/>
  <c r="H10" i="40"/>
  <c r="I10" i="40"/>
  <c r="H8" i="40"/>
  <c r="I8" i="40" s="1"/>
  <c r="H6" i="40"/>
  <c r="I6" i="40" s="1"/>
  <c r="I58" i="39"/>
  <c r="C69" i="39" s="1"/>
  <c r="H58" i="39"/>
  <c r="G58" i="39"/>
  <c r="E67" i="39" s="1"/>
  <c r="I57" i="39"/>
  <c r="C64" i="39" s="1"/>
  <c r="H57" i="39"/>
  <c r="G57" i="39"/>
  <c r="E62" i="39" s="1"/>
  <c r="E36" i="39"/>
  <c r="E40" i="39"/>
  <c r="D36" i="39"/>
  <c r="D40" i="39" s="1"/>
  <c r="C36" i="39"/>
  <c r="C40" i="39" s="1"/>
  <c r="H34" i="39"/>
  <c r="I34" i="39" s="1"/>
  <c r="H32" i="39"/>
  <c r="I32" i="39"/>
  <c r="H30" i="39"/>
  <c r="I30" i="39" s="1"/>
  <c r="H28" i="39"/>
  <c r="I28" i="39"/>
  <c r="E24" i="39"/>
  <c r="E39" i="39"/>
  <c r="D24" i="39"/>
  <c r="D39" i="39" s="1"/>
  <c r="C24" i="39"/>
  <c r="C39" i="39" s="1"/>
  <c r="H22" i="39"/>
  <c r="I22" i="39" s="1"/>
  <c r="H20" i="39"/>
  <c r="I20" i="39" s="1"/>
  <c r="H18" i="39"/>
  <c r="I18" i="39"/>
  <c r="H16" i="39"/>
  <c r="I16" i="39" s="1"/>
  <c r="H14" i="39"/>
  <c r="I14" i="39" s="1"/>
  <c r="H12" i="39"/>
  <c r="I12" i="39" s="1"/>
  <c r="H10" i="39"/>
  <c r="I10" i="39" s="1"/>
  <c r="H8" i="39"/>
  <c r="I8" i="39" s="1"/>
  <c r="H6" i="39"/>
  <c r="I6" i="39" s="1"/>
  <c r="I58" i="38"/>
  <c r="C69" i="38"/>
  <c r="H58" i="38"/>
  <c r="G58" i="38"/>
  <c r="E67" i="38" s="1"/>
  <c r="I57" i="38"/>
  <c r="C64" i="38" s="1"/>
  <c r="H57" i="38"/>
  <c r="G57" i="38"/>
  <c r="E62" i="38" s="1"/>
  <c r="E36" i="38"/>
  <c r="E40" i="38"/>
  <c r="D36" i="38"/>
  <c r="D40" i="38" s="1"/>
  <c r="C36" i="38"/>
  <c r="C40" i="38" s="1"/>
  <c r="F40" i="38" s="1"/>
  <c r="G40" i="38" s="1"/>
  <c r="H34" i="38"/>
  <c r="I34" i="38" s="1"/>
  <c r="H32" i="38"/>
  <c r="I32" i="38" s="1"/>
  <c r="H30" i="38"/>
  <c r="I30" i="38" s="1"/>
  <c r="H28" i="38"/>
  <c r="I28" i="38" s="1"/>
  <c r="E24" i="38"/>
  <c r="E39" i="38" s="1"/>
  <c r="D24" i="38"/>
  <c r="D39" i="38" s="1"/>
  <c r="C24" i="38"/>
  <c r="C39" i="38" s="1"/>
  <c r="H22" i="38"/>
  <c r="I22" i="38" s="1"/>
  <c r="H20" i="38"/>
  <c r="I20" i="38"/>
  <c r="H18" i="38"/>
  <c r="I18" i="38" s="1"/>
  <c r="H16" i="38"/>
  <c r="I16" i="38" s="1"/>
  <c r="H14" i="38"/>
  <c r="I14" i="38" s="1"/>
  <c r="H12" i="38"/>
  <c r="I12" i="38" s="1"/>
  <c r="H10" i="38"/>
  <c r="I10" i="38" s="1"/>
  <c r="H8" i="38"/>
  <c r="I8" i="38" s="1"/>
  <c r="H6" i="38"/>
  <c r="I6" i="38" s="1"/>
  <c r="I58" i="37"/>
  <c r="C69" i="37" s="1"/>
  <c r="H58" i="37"/>
  <c r="G58" i="37"/>
  <c r="E67" i="37" s="1"/>
  <c r="I57" i="37"/>
  <c r="C64" i="37"/>
  <c r="H57" i="37"/>
  <c r="G57" i="37"/>
  <c r="E62" i="37"/>
  <c r="E36" i="37"/>
  <c r="E40" i="37" s="1"/>
  <c r="D36" i="37"/>
  <c r="D40" i="37" s="1"/>
  <c r="C36" i="37"/>
  <c r="C40" i="37" s="1"/>
  <c r="H34" i="37"/>
  <c r="I34" i="37" s="1"/>
  <c r="H32" i="37"/>
  <c r="I32" i="37" s="1"/>
  <c r="H30" i="37"/>
  <c r="I30" i="37" s="1"/>
  <c r="H28" i="37"/>
  <c r="I28" i="37" s="1"/>
  <c r="E24" i="37"/>
  <c r="E39" i="37" s="1"/>
  <c r="D24" i="37"/>
  <c r="D39" i="37" s="1"/>
  <c r="C24" i="37"/>
  <c r="C39" i="37" s="1"/>
  <c r="F39" i="37" s="1"/>
  <c r="G39" i="37" s="1"/>
  <c r="H22" i="37"/>
  <c r="I22" i="37"/>
  <c r="H20" i="37"/>
  <c r="I20" i="37" s="1"/>
  <c r="H18" i="37"/>
  <c r="I18" i="37" s="1"/>
  <c r="H16" i="37"/>
  <c r="I16" i="37" s="1"/>
  <c r="H14" i="37"/>
  <c r="I14" i="37" s="1"/>
  <c r="H12" i="37"/>
  <c r="I12" i="37" s="1"/>
  <c r="H10" i="37"/>
  <c r="I10" i="37" s="1"/>
  <c r="H8" i="37"/>
  <c r="I8" i="37" s="1"/>
  <c r="H6" i="37"/>
  <c r="I6" i="37" s="1"/>
  <c r="I58" i="36"/>
  <c r="C69" i="36"/>
  <c r="H58" i="36"/>
  <c r="G58" i="36"/>
  <c r="E67" i="36"/>
  <c r="I57" i="36"/>
  <c r="C64" i="36" s="1"/>
  <c r="H57" i="36"/>
  <c r="G57" i="36"/>
  <c r="E62" i="36" s="1"/>
  <c r="E36" i="36"/>
  <c r="E40" i="36" s="1"/>
  <c r="D36" i="36"/>
  <c r="D40" i="36"/>
  <c r="C36" i="36"/>
  <c r="C40" i="36" s="1"/>
  <c r="H34" i="36"/>
  <c r="I34" i="36" s="1"/>
  <c r="H32" i="36"/>
  <c r="I32" i="36" s="1"/>
  <c r="H30" i="36"/>
  <c r="I30" i="36" s="1"/>
  <c r="H28" i="36"/>
  <c r="I28" i="36"/>
  <c r="E24" i="36"/>
  <c r="E39" i="36" s="1"/>
  <c r="D24" i="36"/>
  <c r="D39" i="36" s="1"/>
  <c r="C24" i="36"/>
  <c r="C39" i="36" s="1"/>
  <c r="F39" i="36" s="1"/>
  <c r="G39" i="36" s="1"/>
  <c r="H22" i="36"/>
  <c r="I22" i="36" s="1"/>
  <c r="H20" i="36"/>
  <c r="I20" i="36" s="1"/>
  <c r="H18" i="36"/>
  <c r="I18" i="36" s="1"/>
  <c r="H16" i="36"/>
  <c r="I16" i="36" s="1"/>
  <c r="H14" i="36"/>
  <c r="I14" i="36" s="1"/>
  <c r="H12" i="36"/>
  <c r="I12" i="36" s="1"/>
  <c r="H10" i="36"/>
  <c r="I10" i="36" s="1"/>
  <c r="H8" i="36"/>
  <c r="I8" i="36" s="1"/>
  <c r="H6" i="36"/>
  <c r="I6" i="36"/>
  <c r="I58" i="35"/>
  <c r="C69" i="35" s="1"/>
  <c r="H58" i="35"/>
  <c r="G58" i="35"/>
  <c r="E67" i="35" s="1"/>
  <c r="I57" i="35"/>
  <c r="C64" i="35" s="1"/>
  <c r="H57" i="35"/>
  <c r="G57" i="35"/>
  <c r="E62" i="35" s="1"/>
  <c r="E36" i="35"/>
  <c r="E40" i="35" s="1"/>
  <c r="D36" i="35"/>
  <c r="C36" i="35"/>
  <c r="C40" i="35" s="1"/>
  <c r="H34" i="35"/>
  <c r="I34" i="35"/>
  <c r="H32" i="35"/>
  <c r="I32" i="35" s="1"/>
  <c r="H30" i="35"/>
  <c r="I30" i="35"/>
  <c r="H28" i="35"/>
  <c r="I28" i="35"/>
  <c r="E24" i="35"/>
  <c r="D24" i="35"/>
  <c r="D39" i="35"/>
  <c r="C24" i="35"/>
  <c r="C39" i="35"/>
  <c r="H22" i="35"/>
  <c r="I22" i="35"/>
  <c r="H20" i="35"/>
  <c r="I20" i="35"/>
  <c r="H18" i="35"/>
  <c r="I18" i="35" s="1"/>
  <c r="H16" i="35"/>
  <c r="I16" i="35" s="1"/>
  <c r="H14" i="35"/>
  <c r="I14" i="35"/>
  <c r="H12" i="35"/>
  <c r="I12" i="35" s="1"/>
  <c r="H10" i="35"/>
  <c r="I10" i="35" s="1"/>
  <c r="H8" i="35"/>
  <c r="I8" i="35"/>
  <c r="H6" i="35"/>
  <c r="I6" i="35" s="1"/>
  <c r="I58" i="34"/>
  <c r="C69" i="34" s="1"/>
  <c r="H58" i="34"/>
  <c r="G58" i="34"/>
  <c r="E67" i="34"/>
  <c r="I57" i="34"/>
  <c r="C64" i="34"/>
  <c r="H57" i="34"/>
  <c r="G57" i="34"/>
  <c r="E62" i="34"/>
  <c r="E36" i="34"/>
  <c r="D36" i="34"/>
  <c r="D40" i="34" s="1"/>
  <c r="C36" i="34"/>
  <c r="C40" i="34" s="1"/>
  <c r="H34" i="34"/>
  <c r="I34" i="34" s="1"/>
  <c r="H32" i="34"/>
  <c r="I32" i="34"/>
  <c r="H30" i="34"/>
  <c r="I30" i="34" s="1"/>
  <c r="H28" i="34"/>
  <c r="I28" i="34" s="1"/>
  <c r="E24" i="34"/>
  <c r="E39" i="34" s="1"/>
  <c r="D24" i="34"/>
  <c r="D39" i="34" s="1"/>
  <c r="C24" i="34"/>
  <c r="C39" i="34" s="1"/>
  <c r="H22" i="34"/>
  <c r="I22" i="34" s="1"/>
  <c r="H20" i="34"/>
  <c r="I20" i="34" s="1"/>
  <c r="H18" i="34"/>
  <c r="I18" i="34" s="1"/>
  <c r="H16" i="34"/>
  <c r="I16" i="34" s="1"/>
  <c r="H14" i="34"/>
  <c r="I14" i="34" s="1"/>
  <c r="H12" i="34"/>
  <c r="I12" i="34"/>
  <c r="H10" i="34"/>
  <c r="I10" i="34" s="1"/>
  <c r="H8" i="34"/>
  <c r="I8" i="34" s="1"/>
  <c r="H6" i="34"/>
  <c r="I6" i="34"/>
  <c r="I58" i="33"/>
  <c r="C69" i="33" s="1"/>
  <c r="H58" i="33"/>
  <c r="G58" i="33"/>
  <c r="E67" i="33"/>
  <c r="I57" i="33"/>
  <c r="C64" i="33" s="1"/>
  <c r="H57" i="33"/>
  <c r="G57" i="33"/>
  <c r="E62" i="33" s="1"/>
  <c r="E36" i="33"/>
  <c r="E40" i="33" s="1"/>
  <c r="D36" i="33"/>
  <c r="D40" i="33" s="1"/>
  <c r="C36" i="33"/>
  <c r="H34" i="33"/>
  <c r="I34" i="33" s="1"/>
  <c r="H32" i="33"/>
  <c r="I32" i="33" s="1"/>
  <c r="H30" i="33"/>
  <c r="I30" i="33" s="1"/>
  <c r="H28" i="33"/>
  <c r="I28" i="33"/>
  <c r="E24" i="33"/>
  <c r="D24" i="33"/>
  <c r="D39" i="33"/>
  <c r="C24" i="33"/>
  <c r="C39" i="33" s="1"/>
  <c r="H22" i="33"/>
  <c r="I22" i="33" s="1"/>
  <c r="H20" i="33"/>
  <c r="I20" i="33" s="1"/>
  <c r="H18" i="33"/>
  <c r="I18" i="33" s="1"/>
  <c r="H16" i="33"/>
  <c r="I16" i="33" s="1"/>
  <c r="H14" i="33"/>
  <c r="I14" i="33"/>
  <c r="H12" i="33"/>
  <c r="I12" i="33" s="1"/>
  <c r="H10" i="33"/>
  <c r="I10" i="33" s="1"/>
  <c r="H8" i="33"/>
  <c r="I8" i="33"/>
  <c r="H6" i="33"/>
  <c r="I6" i="33" s="1"/>
  <c r="I58" i="32"/>
  <c r="C69" i="32" s="1"/>
  <c r="H58" i="32"/>
  <c r="G58" i="32"/>
  <c r="E67" i="32" s="1"/>
  <c r="I57" i="32"/>
  <c r="C64" i="32"/>
  <c r="H57" i="32"/>
  <c r="G57" i="32"/>
  <c r="E62" i="32" s="1"/>
  <c r="E36" i="32"/>
  <c r="E40" i="32" s="1"/>
  <c r="D36" i="32"/>
  <c r="D40" i="32" s="1"/>
  <c r="C36" i="32"/>
  <c r="C40" i="32" s="1"/>
  <c r="H34" i="32"/>
  <c r="I34" i="32" s="1"/>
  <c r="H32" i="32"/>
  <c r="I32" i="32" s="1"/>
  <c r="H30" i="32"/>
  <c r="I30" i="32"/>
  <c r="H28" i="32"/>
  <c r="I28" i="32" s="1"/>
  <c r="E24" i="32"/>
  <c r="E39" i="32" s="1"/>
  <c r="D24" i="32"/>
  <c r="D39" i="32" s="1"/>
  <c r="C24" i="32"/>
  <c r="C39" i="32" s="1"/>
  <c r="H22" i="32"/>
  <c r="I22" i="32" s="1"/>
  <c r="H20" i="32"/>
  <c r="I20" i="32" s="1"/>
  <c r="H18" i="32"/>
  <c r="I18" i="32" s="1"/>
  <c r="H16" i="32"/>
  <c r="I16" i="32" s="1"/>
  <c r="H14" i="32"/>
  <c r="I14" i="32" s="1"/>
  <c r="I12" i="32"/>
  <c r="H12" i="32"/>
  <c r="H10" i="32"/>
  <c r="I10" i="32" s="1"/>
  <c r="H8" i="32"/>
  <c r="I8" i="32"/>
  <c r="H6" i="32"/>
  <c r="I6" i="32" s="1"/>
  <c r="I58" i="31"/>
  <c r="C69" i="31" s="1"/>
  <c r="H58" i="31"/>
  <c r="G58" i="31"/>
  <c r="E67" i="31" s="1"/>
  <c r="I57" i="31"/>
  <c r="C64" i="31" s="1"/>
  <c r="H57" i="31"/>
  <c r="G57" i="31"/>
  <c r="E62" i="31"/>
  <c r="E36" i="31"/>
  <c r="E40" i="31" s="1"/>
  <c r="D36" i="31"/>
  <c r="D40" i="31" s="1"/>
  <c r="C36" i="31"/>
  <c r="C40" i="31" s="1"/>
  <c r="F40" i="31" s="1"/>
  <c r="G40" i="31" s="1"/>
  <c r="H34" i="31"/>
  <c r="I34" i="31" s="1"/>
  <c r="H32" i="31"/>
  <c r="I32" i="31" s="1"/>
  <c r="H30" i="31"/>
  <c r="I30" i="31"/>
  <c r="H28" i="31"/>
  <c r="I28" i="31" s="1"/>
  <c r="E24" i="31"/>
  <c r="E39" i="31" s="1"/>
  <c r="D24" i="31"/>
  <c r="D39" i="31" s="1"/>
  <c r="C24" i="31"/>
  <c r="C39" i="31" s="1"/>
  <c r="H22" i="31"/>
  <c r="I22" i="31" s="1"/>
  <c r="H20" i="31"/>
  <c r="I20" i="31" s="1"/>
  <c r="H18" i="31"/>
  <c r="I18" i="31" s="1"/>
  <c r="H16" i="31"/>
  <c r="I16" i="31" s="1"/>
  <c r="H14" i="31"/>
  <c r="I14" i="31" s="1"/>
  <c r="H12" i="31"/>
  <c r="I12" i="31" s="1"/>
  <c r="H10" i="31"/>
  <c r="I10" i="31" s="1"/>
  <c r="H8" i="31"/>
  <c r="I8" i="31" s="1"/>
  <c r="H6" i="31"/>
  <c r="I6" i="31" s="1"/>
  <c r="I58" i="30"/>
  <c r="C69" i="30" s="1"/>
  <c r="H58" i="30"/>
  <c r="G58" i="30"/>
  <c r="E67" i="30" s="1"/>
  <c r="I57" i="30"/>
  <c r="C64" i="30" s="1"/>
  <c r="H57" i="30"/>
  <c r="G57" i="30"/>
  <c r="E62" i="30" s="1"/>
  <c r="E36" i="30"/>
  <c r="E40" i="30" s="1"/>
  <c r="D36" i="30"/>
  <c r="D40" i="30" s="1"/>
  <c r="C36" i="30"/>
  <c r="C40" i="30" s="1"/>
  <c r="H34" i="30"/>
  <c r="I34" i="30" s="1"/>
  <c r="H32" i="30"/>
  <c r="I32" i="30"/>
  <c r="H30" i="30"/>
  <c r="I30" i="30" s="1"/>
  <c r="H28" i="30"/>
  <c r="I28" i="30" s="1"/>
  <c r="E24" i="30"/>
  <c r="E39" i="30" s="1"/>
  <c r="D24" i="30"/>
  <c r="D39" i="30" s="1"/>
  <c r="C24" i="30"/>
  <c r="C39" i="30" s="1"/>
  <c r="H22" i="30"/>
  <c r="I22" i="30" s="1"/>
  <c r="H20" i="30"/>
  <c r="I20" i="30" s="1"/>
  <c r="H18" i="30"/>
  <c r="I18" i="30" s="1"/>
  <c r="I16" i="30"/>
  <c r="H16" i="30"/>
  <c r="H14" i="30"/>
  <c r="I14" i="30" s="1"/>
  <c r="H12" i="30"/>
  <c r="I12" i="30" s="1"/>
  <c r="H10" i="30"/>
  <c r="I10" i="30" s="1"/>
  <c r="H8" i="30"/>
  <c r="I8" i="30" s="1"/>
  <c r="H6" i="30"/>
  <c r="I6" i="30"/>
  <c r="I58" i="29"/>
  <c r="C69" i="29" s="1"/>
  <c r="H58" i="29"/>
  <c r="G58" i="29"/>
  <c r="E67" i="29" s="1"/>
  <c r="I57" i="29"/>
  <c r="C64" i="29" s="1"/>
  <c r="H57" i="29"/>
  <c r="G57" i="29"/>
  <c r="E62" i="29" s="1"/>
  <c r="E36" i="29"/>
  <c r="E40" i="29" s="1"/>
  <c r="D36" i="29"/>
  <c r="D40" i="29" s="1"/>
  <c r="C36" i="29"/>
  <c r="C40" i="29" s="1"/>
  <c r="H34" i="29"/>
  <c r="I34" i="29"/>
  <c r="H32" i="29"/>
  <c r="I32" i="29" s="1"/>
  <c r="H30" i="29"/>
  <c r="I30" i="29" s="1"/>
  <c r="H28" i="29"/>
  <c r="I28" i="29" s="1"/>
  <c r="E24" i="29"/>
  <c r="E39" i="29" s="1"/>
  <c r="D24" i="29"/>
  <c r="D39" i="29" s="1"/>
  <c r="C24" i="29"/>
  <c r="C39" i="29" s="1"/>
  <c r="F39" i="29" s="1"/>
  <c r="G39" i="29" s="1"/>
  <c r="G52" i="29" s="1"/>
  <c r="H22" i="29"/>
  <c r="I22" i="29" s="1"/>
  <c r="H20" i="29"/>
  <c r="I20" i="29" s="1"/>
  <c r="H18" i="29"/>
  <c r="I18" i="29"/>
  <c r="H16" i="29"/>
  <c r="I16" i="29" s="1"/>
  <c r="H14" i="29"/>
  <c r="I14" i="29" s="1"/>
  <c r="H12" i="29"/>
  <c r="I12" i="29" s="1"/>
  <c r="H10" i="29"/>
  <c r="I10" i="29" s="1"/>
  <c r="H8" i="29"/>
  <c r="I8" i="29" s="1"/>
  <c r="H6" i="29"/>
  <c r="I6" i="29"/>
  <c r="I58" i="28"/>
  <c r="C69" i="28" s="1"/>
  <c r="H58" i="28"/>
  <c r="G58" i="28"/>
  <c r="E67" i="28" s="1"/>
  <c r="I57" i="28"/>
  <c r="C64" i="28" s="1"/>
  <c r="H57" i="28"/>
  <c r="G57" i="28"/>
  <c r="E62" i="28" s="1"/>
  <c r="E40" i="28"/>
  <c r="E36" i="28"/>
  <c r="D36" i="28"/>
  <c r="D40" i="28" s="1"/>
  <c r="C36" i="28"/>
  <c r="C40" i="28" s="1"/>
  <c r="H34" i="28"/>
  <c r="I34" i="28" s="1"/>
  <c r="H32" i="28"/>
  <c r="I32" i="28" s="1"/>
  <c r="H30" i="28"/>
  <c r="I30" i="28"/>
  <c r="H28" i="28"/>
  <c r="I28" i="28" s="1"/>
  <c r="E24" i="28"/>
  <c r="E39" i="28" s="1"/>
  <c r="D24" i="28"/>
  <c r="D39" i="28" s="1"/>
  <c r="F39" i="28" s="1"/>
  <c r="G39" i="28" s="1"/>
  <c r="C24" i="28"/>
  <c r="C39" i="28" s="1"/>
  <c r="H22" i="28"/>
  <c r="I22" i="28" s="1"/>
  <c r="H20" i="28"/>
  <c r="I20" i="28" s="1"/>
  <c r="H18" i="28"/>
  <c r="I18" i="28" s="1"/>
  <c r="H16" i="28"/>
  <c r="I16" i="28" s="1"/>
  <c r="H14" i="28"/>
  <c r="I14" i="28" s="1"/>
  <c r="I12" i="28"/>
  <c r="H12" i="28"/>
  <c r="H10" i="28"/>
  <c r="I10" i="28" s="1"/>
  <c r="H8" i="28"/>
  <c r="I8" i="28"/>
  <c r="I6" i="28"/>
  <c r="H6" i="28"/>
  <c r="I58" i="27"/>
  <c r="C69" i="27" s="1"/>
  <c r="H58" i="27"/>
  <c r="G58" i="27"/>
  <c r="E67" i="27" s="1"/>
  <c r="I57" i="27"/>
  <c r="C64" i="27" s="1"/>
  <c r="H57" i="27"/>
  <c r="G57" i="27"/>
  <c r="E62" i="27" s="1"/>
  <c r="E36" i="27"/>
  <c r="E40" i="27" s="1"/>
  <c r="D36" i="27"/>
  <c r="D40" i="27" s="1"/>
  <c r="C36" i="27"/>
  <c r="C40" i="27"/>
  <c r="H34" i="27"/>
  <c r="I34" i="27" s="1"/>
  <c r="H32" i="27"/>
  <c r="I32" i="27" s="1"/>
  <c r="H30" i="27"/>
  <c r="I30" i="27" s="1"/>
  <c r="H28" i="27"/>
  <c r="I28" i="27" s="1"/>
  <c r="E24" i="27"/>
  <c r="D24" i="27"/>
  <c r="D39" i="27" s="1"/>
  <c r="C24" i="27"/>
  <c r="C39" i="27" s="1"/>
  <c r="H22" i="27"/>
  <c r="I22" i="27" s="1"/>
  <c r="H20" i="27"/>
  <c r="I20" i="27" s="1"/>
  <c r="H18" i="27"/>
  <c r="I18" i="27" s="1"/>
  <c r="H16" i="27"/>
  <c r="I16" i="27" s="1"/>
  <c r="H14" i="27"/>
  <c r="I14" i="27" s="1"/>
  <c r="H12" i="27"/>
  <c r="I12" i="27" s="1"/>
  <c r="H10" i="27"/>
  <c r="I10" i="27" s="1"/>
  <c r="H8" i="27"/>
  <c r="I8" i="27" s="1"/>
  <c r="I6" i="27"/>
  <c r="H6" i="27"/>
  <c r="I58" i="26"/>
  <c r="C69" i="26" s="1"/>
  <c r="H58" i="26"/>
  <c r="G58" i="26"/>
  <c r="E67" i="26" s="1"/>
  <c r="I57" i="26"/>
  <c r="C64" i="26" s="1"/>
  <c r="H57" i="26"/>
  <c r="G57" i="26"/>
  <c r="E62" i="26" s="1"/>
  <c r="E36" i="26"/>
  <c r="E40" i="26" s="1"/>
  <c r="D36" i="26"/>
  <c r="D40" i="26" s="1"/>
  <c r="C36" i="26"/>
  <c r="H34" i="26"/>
  <c r="I34" i="26"/>
  <c r="H32" i="26"/>
  <c r="I32" i="26" s="1"/>
  <c r="H30" i="26"/>
  <c r="I30" i="26" s="1"/>
  <c r="H28" i="26"/>
  <c r="I28" i="26" s="1"/>
  <c r="E24" i="26"/>
  <c r="E39" i="26" s="1"/>
  <c r="D24" i="26"/>
  <c r="D39" i="26" s="1"/>
  <c r="C24" i="26"/>
  <c r="C39" i="26"/>
  <c r="H22" i="26"/>
  <c r="I22" i="26" s="1"/>
  <c r="H20" i="26"/>
  <c r="I20" i="26"/>
  <c r="I18" i="26"/>
  <c r="H18" i="26"/>
  <c r="H16" i="26"/>
  <c r="I16" i="26" s="1"/>
  <c r="H14" i="26"/>
  <c r="I14" i="26" s="1"/>
  <c r="H12" i="26"/>
  <c r="I12" i="26" s="1"/>
  <c r="H10" i="26"/>
  <c r="I10" i="26" s="1"/>
  <c r="H8" i="26"/>
  <c r="I8" i="26" s="1"/>
  <c r="H6" i="26"/>
  <c r="I6" i="26" s="1"/>
  <c r="I58" i="25"/>
  <c r="C69" i="25" s="1"/>
  <c r="H58" i="25"/>
  <c r="G58" i="25"/>
  <c r="E67" i="25" s="1"/>
  <c r="I57" i="25"/>
  <c r="C64" i="25" s="1"/>
  <c r="H57" i="25"/>
  <c r="G57" i="25"/>
  <c r="E62" i="25" s="1"/>
  <c r="E36" i="25"/>
  <c r="E40" i="25" s="1"/>
  <c r="D36" i="25"/>
  <c r="D40" i="25" s="1"/>
  <c r="C36" i="25"/>
  <c r="C40" i="25" s="1"/>
  <c r="F40" i="25" s="1"/>
  <c r="G40" i="25" s="1"/>
  <c r="H34" i="25"/>
  <c r="I34" i="25" s="1"/>
  <c r="H32" i="25"/>
  <c r="I32" i="25" s="1"/>
  <c r="H30" i="25"/>
  <c r="I30" i="25" s="1"/>
  <c r="H28" i="25"/>
  <c r="I28" i="25" s="1"/>
  <c r="E24" i="25"/>
  <c r="E39" i="25" s="1"/>
  <c r="D24" i="25"/>
  <c r="D39" i="25"/>
  <c r="C24" i="25"/>
  <c r="C39" i="25" s="1"/>
  <c r="H22" i="25"/>
  <c r="I22" i="25"/>
  <c r="H20" i="25"/>
  <c r="I20" i="25" s="1"/>
  <c r="H18" i="25"/>
  <c r="I18" i="25" s="1"/>
  <c r="H16" i="25"/>
  <c r="I16" i="25" s="1"/>
  <c r="H14" i="25"/>
  <c r="I14" i="25" s="1"/>
  <c r="H12" i="25"/>
  <c r="I12" i="25" s="1"/>
  <c r="H10" i="25"/>
  <c r="I10" i="25" s="1"/>
  <c r="I8" i="25"/>
  <c r="H8" i="25"/>
  <c r="H6" i="25"/>
  <c r="I6" i="25" s="1"/>
  <c r="I58" i="24"/>
  <c r="C69" i="24" s="1"/>
  <c r="H58" i="24"/>
  <c r="G58" i="24"/>
  <c r="E67" i="24" s="1"/>
  <c r="I57" i="24"/>
  <c r="C64" i="24" s="1"/>
  <c r="H57" i="24"/>
  <c r="G57" i="24"/>
  <c r="E62" i="24" s="1"/>
  <c r="E36" i="24"/>
  <c r="D36" i="24"/>
  <c r="D40" i="24" s="1"/>
  <c r="C36" i="24"/>
  <c r="C40" i="24" s="1"/>
  <c r="H34" i="24"/>
  <c r="I34" i="24" s="1"/>
  <c r="H32" i="24"/>
  <c r="I32" i="24" s="1"/>
  <c r="H30" i="24"/>
  <c r="I30" i="24" s="1"/>
  <c r="H28" i="24"/>
  <c r="I28" i="24"/>
  <c r="E24" i="24"/>
  <c r="E39" i="24" s="1"/>
  <c r="D24" i="24"/>
  <c r="D39" i="24" s="1"/>
  <c r="C24" i="24"/>
  <c r="C39" i="24"/>
  <c r="H22" i="24"/>
  <c r="I22" i="24" s="1"/>
  <c r="H20" i="24"/>
  <c r="I20" i="24" s="1"/>
  <c r="H18" i="24"/>
  <c r="I18" i="24" s="1"/>
  <c r="I16" i="24"/>
  <c r="H16" i="24"/>
  <c r="H14" i="24"/>
  <c r="I14" i="24" s="1"/>
  <c r="H12" i="24"/>
  <c r="I12" i="24" s="1"/>
  <c r="H10" i="24"/>
  <c r="I10" i="24" s="1"/>
  <c r="H8" i="24"/>
  <c r="I8" i="24" s="1"/>
  <c r="H6" i="24"/>
  <c r="I6" i="24"/>
  <c r="I58" i="22"/>
  <c r="C69" i="22" s="1"/>
  <c r="H58" i="22"/>
  <c r="G58" i="22"/>
  <c r="E67" i="22" s="1"/>
  <c r="I57" i="22"/>
  <c r="C64" i="22" s="1"/>
  <c r="H57" i="22"/>
  <c r="G57" i="22"/>
  <c r="E62" i="22" s="1"/>
  <c r="E36" i="22"/>
  <c r="E40" i="22" s="1"/>
  <c r="D36" i="22"/>
  <c r="D40" i="22"/>
  <c r="C36" i="22"/>
  <c r="H34" i="22"/>
  <c r="I34" i="22"/>
  <c r="H32" i="22"/>
  <c r="I32" i="22" s="1"/>
  <c r="H30" i="22"/>
  <c r="I30" i="22" s="1"/>
  <c r="H28" i="22"/>
  <c r="I28" i="22"/>
  <c r="E24" i="22"/>
  <c r="E39" i="22" s="1"/>
  <c r="D24" i="22"/>
  <c r="C24" i="22"/>
  <c r="C39" i="22" s="1"/>
  <c r="H22" i="22"/>
  <c r="I22" i="22" s="1"/>
  <c r="H20" i="22"/>
  <c r="I20" i="22"/>
  <c r="H18" i="22"/>
  <c r="I18" i="22" s="1"/>
  <c r="H16" i="22"/>
  <c r="I16" i="22" s="1"/>
  <c r="H14" i="22"/>
  <c r="I14" i="22" s="1"/>
  <c r="H12" i="22"/>
  <c r="I12" i="22" s="1"/>
  <c r="H10" i="22"/>
  <c r="I10" i="22" s="1"/>
  <c r="H8" i="22"/>
  <c r="I8" i="22"/>
  <c r="H6" i="22"/>
  <c r="I6" i="22" s="1"/>
  <c r="I58" i="21"/>
  <c r="C69" i="21" s="1"/>
  <c r="H58" i="21"/>
  <c r="G58" i="21"/>
  <c r="E67" i="21" s="1"/>
  <c r="I57" i="21"/>
  <c r="C64" i="21" s="1"/>
  <c r="H57" i="21"/>
  <c r="G57" i="21"/>
  <c r="E62" i="21"/>
  <c r="E36" i="21"/>
  <c r="E40" i="21" s="1"/>
  <c r="D36" i="21"/>
  <c r="C36" i="21"/>
  <c r="C40" i="21" s="1"/>
  <c r="H34" i="21"/>
  <c r="I34" i="21" s="1"/>
  <c r="H32" i="21"/>
  <c r="I32" i="21" s="1"/>
  <c r="H30" i="21"/>
  <c r="I30" i="21" s="1"/>
  <c r="H28" i="21"/>
  <c r="I28" i="21" s="1"/>
  <c r="E24" i="21"/>
  <c r="E39" i="21" s="1"/>
  <c r="D24" i="21"/>
  <c r="D39" i="21" s="1"/>
  <c r="C24" i="21"/>
  <c r="H22" i="21"/>
  <c r="I22" i="21" s="1"/>
  <c r="H20" i="21"/>
  <c r="I20" i="21" s="1"/>
  <c r="H18" i="21"/>
  <c r="I18" i="21"/>
  <c r="H16" i="21"/>
  <c r="I16" i="21" s="1"/>
  <c r="H14" i="21"/>
  <c r="I14" i="21" s="1"/>
  <c r="H12" i="21"/>
  <c r="I12" i="21" s="1"/>
  <c r="H10" i="21"/>
  <c r="I10" i="21"/>
  <c r="H8" i="21"/>
  <c r="I8" i="21"/>
  <c r="H6" i="21"/>
  <c r="I6" i="21" s="1"/>
  <c r="I58" i="20"/>
  <c r="C69" i="20" s="1"/>
  <c r="H58" i="20"/>
  <c r="G58" i="20"/>
  <c r="E67" i="20" s="1"/>
  <c r="I57" i="20"/>
  <c r="C64" i="20" s="1"/>
  <c r="H57" i="20"/>
  <c r="G57" i="20"/>
  <c r="E62" i="20" s="1"/>
  <c r="E36" i="20"/>
  <c r="D36" i="20"/>
  <c r="D40" i="20" s="1"/>
  <c r="C36" i="20"/>
  <c r="H34" i="20"/>
  <c r="I34" i="20" s="1"/>
  <c r="H32" i="20"/>
  <c r="I32" i="20" s="1"/>
  <c r="H30" i="20"/>
  <c r="I30" i="20" s="1"/>
  <c r="H28" i="20"/>
  <c r="I28" i="20" s="1"/>
  <c r="E24" i="20"/>
  <c r="D24" i="20"/>
  <c r="D39" i="20" s="1"/>
  <c r="C24" i="20"/>
  <c r="C39" i="20" s="1"/>
  <c r="H22" i="20"/>
  <c r="I22" i="20" s="1"/>
  <c r="H20" i="20"/>
  <c r="I20" i="20" s="1"/>
  <c r="H18" i="20"/>
  <c r="I18" i="20" s="1"/>
  <c r="H16" i="20"/>
  <c r="I16" i="20" s="1"/>
  <c r="H14" i="20"/>
  <c r="I14" i="20" s="1"/>
  <c r="H12" i="20"/>
  <c r="I12" i="20" s="1"/>
  <c r="H10" i="20"/>
  <c r="I10" i="20" s="1"/>
  <c r="H8" i="20"/>
  <c r="I8" i="20" s="1"/>
  <c r="H6" i="20"/>
  <c r="I6" i="20" s="1"/>
  <c r="I58" i="19"/>
  <c r="C69" i="19" s="1"/>
  <c r="H58" i="19"/>
  <c r="G58" i="19"/>
  <c r="E67" i="19"/>
  <c r="I57" i="19"/>
  <c r="C64" i="19" s="1"/>
  <c r="H57" i="19"/>
  <c r="G57" i="19"/>
  <c r="E62" i="19" s="1"/>
  <c r="E36" i="19"/>
  <c r="E40" i="19" s="1"/>
  <c r="D36" i="19"/>
  <c r="C36" i="19"/>
  <c r="C40" i="19" s="1"/>
  <c r="H34" i="19"/>
  <c r="I34" i="19"/>
  <c r="H32" i="19"/>
  <c r="I32" i="19" s="1"/>
  <c r="H30" i="19"/>
  <c r="I30" i="19" s="1"/>
  <c r="H28" i="19"/>
  <c r="I28" i="19"/>
  <c r="E24" i="19"/>
  <c r="E39" i="19"/>
  <c r="D24" i="19"/>
  <c r="D39" i="19" s="1"/>
  <c r="C24" i="19"/>
  <c r="H22" i="19"/>
  <c r="I22" i="19" s="1"/>
  <c r="H20" i="19"/>
  <c r="I20" i="19" s="1"/>
  <c r="H18" i="19"/>
  <c r="I18" i="19"/>
  <c r="H16" i="19"/>
  <c r="I16" i="19" s="1"/>
  <c r="H14" i="19"/>
  <c r="I14" i="19" s="1"/>
  <c r="H12" i="19"/>
  <c r="I12" i="19" s="1"/>
  <c r="H10" i="19"/>
  <c r="I10" i="19" s="1"/>
  <c r="H8" i="19"/>
  <c r="I8" i="19" s="1"/>
  <c r="H6" i="19"/>
  <c r="I6" i="19"/>
  <c r="I58" i="18"/>
  <c r="C69" i="18" s="1"/>
  <c r="H58" i="18"/>
  <c r="G58" i="18"/>
  <c r="E67" i="18" s="1"/>
  <c r="I57" i="18"/>
  <c r="C64" i="18" s="1"/>
  <c r="H57" i="18"/>
  <c r="G57" i="18"/>
  <c r="E62" i="18" s="1"/>
  <c r="E36" i="18"/>
  <c r="E40" i="18" s="1"/>
  <c r="D36" i="18"/>
  <c r="D40" i="18" s="1"/>
  <c r="C36" i="18"/>
  <c r="C40" i="18" s="1"/>
  <c r="H34" i="18"/>
  <c r="I34" i="18" s="1"/>
  <c r="H32" i="18"/>
  <c r="I32" i="18"/>
  <c r="H30" i="18"/>
  <c r="I30" i="18"/>
  <c r="H28" i="18"/>
  <c r="I28" i="18" s="1"/>
  <c r="E24" i="18"/>
  <c r="E39" i="18" s="1"/>
  <c r="D24" i="18"/>
  <c r="D39" i="18" s="1"/>
  <c r="C24" i="18"/>
  <c r="H22" i="18"/>
  <c r="I22" i="18" s="1"/>
  <c r="H20" i="18"/>
  <c r="I20" i="18" s="1"/>
  <c r="H18" i="18"/>
  <c r="I18" i="18" s="1"/>
  <c r="H16" i="18"/>
  <c r="I16" i="18" s="1"/>
  <c r="H14" i="18"/>
  <c r="I14" i="18" s="1"/>
  <c r="H12" i="18"/>
  <c r="I12" i="18" s="1"/>
  <c r="H10" i="18"/>
  <c r="I10" i="18" s="1"/>
  <c r="H8" i="18"/>
  <c r="I8" i="18" s="1"/>
  <c r="H6" i="18"/>
  <c r="I6" i="18" s="1"/>
  <c r="I58" i="17"/>
  <c r="C69" i="17" s="1"/>
  <c r="H58" i="17"/>
  <c r="G58" i="17"/>
  <c r="E67" i="17" s="1"/>
  <c r="I57" i="17"/>
  <c r="C64" i="17" s="1"/>
  <c r="H57" i="17"/>
  <c r="G57" i="17"/>
  <c r="E62" i="17" s="1"/>
  <c r="E36" i="17"/>
  <c r="D36" i="17"/>
  <c r="C36" i="17"/>
  <c r="C40" i="17" s="1"/>
  <c r="H34" i="17"/>
  <c r="I34" i="17" s="1"/>
  <c r="H32" i="17"/>
  <c r="I32" i="17"/>
  <c r="H30" i="17"/>
  <c r="I30" i="17" s="1"/>
  <c r="H28" i="17"/>
  <c r="I28" i="17" s="1"/>
  <c r="E24" i="17"/>
  <c r="E39" i="17"/>
  <c r="D24" i="17"/>
  <c r="D39" i="17" s="1"/>
  <c r="C24" i="17"/>
  <c r="H22" i="17"/>
  <c r="I22" i="17" s="1"/>
  <c r="H20" i="17"/>
  <c r="I20" i="17" s="1"/>
  <c r="H18" i="17"/>
  <c r="I18" i="17" s="1"/>
  <c r="H16" i="17"/>
  <c r="I16" i="17" s="1"/>
  <c r="H14" i="17"/>
  <c r="I14" i="17" s="1"/>
  <c r="H12" i="17"/>
  <c r="I12" i="17" s="1"/>
  <c r="H10" i="17"/>
  <c r="I10" i="17" s="1"/>
  <c r="H8" i="17"/>
  <c r="I8" i="17" s="1"/>
  <c r="H6" i="17"/>
  <c r="I6" i="17" s="1"/>
  <c r="E62" i="16"/>
  <c r="I58" i="16"/>
  <c r="C69" i="16" s="1"/>
  <c r="H58" i="16"/>
  <c r="G58" i="16"/>
  <c r="E67" i="16" s="1"/>
  <c r="I57" i="16"/>
  <c r="C64" i="16" s="1"/>
  <c r="H57" i="16"/>
  <c r="G57" i="16"/>
  <c r="E36" i="16"/>
  <c r="E40" i="16" s="1"/>
  <c r="D36" i="16"/>
  <c r="C36" i="16"/>
  <c r="C40" i="16" s="1"/>
  <c r="H34" i="16"/>
  <c r="I34" i="16"/>
  <c r="H32" i="16"/>
  <c r="I32" i="16" s="1"/>
  <c r="H30" i="16"/>
  <c r="I30" i="16" s="1"/>
  <c r="H28" i="16"/>
  <c r="I28" i="16"/>
  <c r="E24" i="16"/>
  <c r="E39" i="16" s="1"/>
  <c r="D24" i="16"/>
  <c r="D39" i="16" s="1"/>
  <c r="C24" i="16"/>
  <c r="H22" i="16"/>
  <c r="I22" i="16" s="1"/>
  <c r="H20" i="16"/>
  <c r="I20" i="16" s="1"/>
  <c r="H18" i="16"/>
  <c r="I18" i="16" s="1"/>
  <c r="H16" i="16"/>
  <c r="I16" i="16" s="1"/>
  <c r="H14" i="16"/>
  <c r="I14" i="16" s="1"/>
  <c r="H12" i="16"/>
  <c r="I12" i="16" s="1"/>
  <c r="H10" i="16"/>
  <c r="I10" i="16" s="1"/>
  <c r="H8" i="16"/>
  <c r="I8" i="16" s="1"/>
  <c r="H6" i="16"/>
  <c r="I6" i="16" s="1"/>
  <c r="I58" i="15"/>
  <c r="C69" i="15" s="1"/>
  <c r="H58" i="15"/>
  <c r="G58" i="15"/>
  <c r="E67" i="15" s="1"/>
  <c r="I57" i="15"/>
  <c r="C64" i="15" s="1"/>
  <c r="H57" i="15"/>
  <c r="G57" i="15"/>
  <c r="E62" i="15" s="1"/>
  <c r="E36" i="15"/>
  <c r="E40" i="15" s="1"/>
  <c r="D36" i="15"/>
  <c r="D40" i="15" s="1"/>
  <c r="C36" i="15"/>
  <c r="I34" i="15"/>
  <c r="H34" i="15"/>
  <c r="H32" i="15"/>
  <c r="I32" i="15" s="1"/>
  <c r="H30" i="15"/>
  <c r="I30" i="15" s="1"/>
  <c r="H28" i="15"/>
  <c r="I28" i="15" s="1"/>
  <c r="E24" i="15"/>
  <c r="E39" i="15" s="1"/>
  <c r="D24" i="15"/>
  <c r="D39" i="15" s="1"/>
  <c r="C24" i="15"/>
  <c r="H22" i="15"/>
  <c r="I22" i="15" s="1"/>
  <c r="H20" i="15"/>
  <c r="I20" i="15"/>
  <c r="H18" i="15"/>
  <c r="I18" i="15" s="1"/>
  <c r="H16" i="15"/>
  <c r="I16" i="15" s="1"/>
  <c r="H14" i="15"/>
  <c r="I14" i="15" s="1"/>
  <c r="H12" i="15"/>
  <c r="I12" i="15"/>
  <c r="H10" i="15"/>
  <c r="I10" i="15" s="1"/>
  <c r="H8" i="15"/>
  <c r="I8" i="15" s="1"/>
  <c r="H6" i="15"/>
  <c r="I6" i="15" s="1"/>
  <c r="I58" i="14"/>
  <c r="C69" i="14" s="1"/>
  <c r="H58" i="14"/>
  <c r="G58" i="14"/>
  <c r="E67" i="14" s="1"/>
  <c r="I57" i="14"/>
  <c r="C64" i="14" s="1"/>
  <c r="H57" i="14"/>
  <c r="G57" i="14"/>
  <c r="E62" i="14" s="1"/>
  <c r="E36" i="14"/>
  <c r="E40" i="14" s="1"/>
  <c r="D36" i="14"/>
  <c r="D40" i="14" s="1"/>
  <c r="C36" i="14"/>
  <c r="H36" i="14" s="1"/>
  <c r="I36" i="14" s="1"/>
  <c r="C40" i="14"/>
  <c r="H34" i="14"/>
  <c r="I34" i="14" s="1"/>
  <c r="H32" i="14"/>
  <c r="I32" i="14" s="1"/>
  <c r="H30" i="14"/>
  <c r="I30" i="14" s="1"/>
  <c r="H28" i="14"/>
  <c r="I28" i="14" s="1"/>
  <c r="E24" i="14"/>
  <c r="E39" i="14" s="1"/>
  <c r="D24" i="14"/>
  <c r="D39" i="14" s="1"/>
  <c r="C24" i="14"/>
  <c r="H24" i="14" s="1"/>
  <c r="I24" i="14" s="1"/>
  <c r="H22" i="14"/>
  <c r="I22" i="14"/>
  <c r="H20" i="14"/>
  <c r="I20" i="14" s="1"/>
  <c r="H18" i="14"/>
  <c r="I18" i="14"/>
  <c r="H16" i="14"/>
  <c r="I16" i="14" s="1"/>
  <c r="H14" i="14"/>
  <c r="I14" i="14" s="1"/>
  <c r="H12" i="14"/>
  <c r="I12" i="14" s="1"/>
  <c r="H10" i="14"/>
  <c r="I10" i="14"/>
  <c r="H8" i="14"/>
  <c r="I8" i="14"/>
  <c r="H6" i="14"/>
  <c r="I6" i="14"/>
  <c r="I58" i="13"/>
  <c r="C69" i="13" s="1"/>
  <c r="H58" i="13"/>
  <c r="G58" i="13"/>
  <c r="E67" i="13" s="1"/>
  <c r="I57" i="13"/>
  <c r="C64" i="13" s="1"/>
  <c r="H57" i="13"/>
  <c r="G57" i="13"/>
  <c r="E62" i="13" s="1"/>
  <c r="E36" i="13"/>
  <c r="E40" i="13" s="1"/>
  <c r="D36" i="13"/>
  <c r="D40" i="13" s="1"/>
  <c r="C36" i="13"/>
  <c r="C40" i="13" s="1"/>
  <c r="F40" i="13" s="1"/>
  <c r="G40" i="13" s="1"/>
  <c r="H34" i="13"/>
  <c r="I34" i="13" s="1"/>
  <c r="H32" i="13"/>
  <c r="I32" i="13"/>
  <c r="H30" i="13"/>
  <c r="I30" i="13" s="1"/>
  <c r="H28" i="13"/>
  <c r="I28" i="13" s="1"/>
  <c r="E24" i="13"/>
  <c r="E39" i="13"/>
  <c r="D24" i="13"/>
  <c r="D39" i="13" s="1"/>
  <c r="C24" i="13"/>
  <c r="C39" i="13" s="1"/>
  <c r="H22" i="13"/>
  <c r="I22" i="13" s="1"/>
  <c r="H20" i="13"/>
  <c r="I20" i="13" s="1"/>
  <c r="H18" i="13"/>
  <c r="I18" i="13" s="1"/>
  <c r="H16" i="13"/>
  <c r="I16" i="13" s="1"/>
  <c r="H14" i="13"/>
  <c r="I14" i="13" s="1"/>
  <c r="H12" i="13"/>
  <c r="I12" i="13" s="1"/>
  <c r="H10" i="13"/>
  <c r="I10" i="13"/>
  <c r="H8" i="13"/>
  <c r="I8" i="13" s="1"/>
  <c r="H6" i="13"/>
  <c r="I6" i="13" s="1"/>
  <c r="I58" i="12"/>
  <c r="C69" i="12" s="1"/>
  <c r="H58" i="12"/>
  <c r="G58" i="12"/>
  <c r="E67" i="12" s="1"/>
  <c r="I57" i="12"/>
  <c r="C64" i="12" s="1"/>
  <c r="H57" i="12"/>
  <c r="G57" i="12"/>
  <c r="E62" i="12" s="1"/>
  <c r="E36" i="12"/>
  <c r="E40" i="12" s="1"/>
  <c r="D36" i="12"/>
  <c r="C36" i="12"/>
  <c r="H34" i="12"/>
  <c r="I34" i="12" s="1"/>
  <c r="H32" i="12"/>
  <c r="I32" i="12" s="1"/>
  <c r="H30" i="12"/>
  <c r="I30" i="12" s="1"/>
  <c r="H28" i="12"/>
  <c r="I28" i="12" s="1"/>
  <c r="E24" i="12"/>
  <c r="E39" i="12" s="1"/>
  <c r="D24" i="12"/>
  <c r="D39" i="12" s="1"/>
  <c r="C24" i="12"/>
  <c r="H22" i="12"/>
  <c r="I22" i="12"/>
  <c r="H20" i="12"/>
  <c r="I20" i="12" s="1"/>
  <c r="H18" i="12"/>
  <c r="I18" i="12" s="1"/>
  <c r="H16" i="12"/>
  <c r="I16" i="12"/>
  <c r="H14" i="12"/>
  <c r="I14" i="12"/>
  <c r="H12" i="12"/>
  <c r="I12" i="12" s="1"/>
  <c r="H10" i="12"/>
  <c r="I10" i="12" s="1"/>
  <c r="H8" i="12"/>
  <c r="I8" i="12" s="1"/>
  <c r="H6" i="12"/>
  <c r="I6" i="12"/>
  <c r="I58" i="9"/>
  <c r="C69" i="9" s="1"/>
  <c r="H58" i="9"/>
  <c r="G58" i="9"/>
  <c r="E67" i="9" s="1"/>
  <c r="I57" i="9"/>
  <c r="C64" i="9" s="1"/>
  <c r="H57" i="9"/>
  <c r="G57" i="9"/>
  <c r="E62" i="9"/>
  <c r="E36" i="9"/>
  <c r="E40" i="9" s="1"/>
  <c r="D36" i="9"/>
  <c r="D40" i="9" s="1"/>
  <c r="C36" i="9"/>
  <c r="H34" i="9"/>
  <c r="I34" i="9" s="1"/>
  <c r="H32" i="9"/>
  <c r="I32" i="9" s="1"/>
  <c r="H30" i="9"/>
  <c r="I30" i="9" s="1"/>
  <c r="H28" i="9"/>
  <c r="I28" i="9" s="1"/>
  <c r="E24" i="9"/>
  <c r="E39" i="9" s="1"/>
  <c r="D24" i="9"/>
  <c r="C24" i="9"/>
  <c r="C39" i="9" s="1"/>
  <c r="H22" i="9"/>
  <c r="I22" i="9" s="1"/>
  <c r="H20" i="9"/>
  <c r="I20" i="9" s="1"/>
  <c r="H18" i="9"/>
  <c r="I18" i="9" s="1"/>
  <c r="H16" i="9"/>
  <c r="I16" i="9" s="1"/>
  <c r="H14" i="9"/>
  <c r="I14" i="9" s="1"/>
  <c r="H12" i="9"/>
  <c r="I12" i="9" s="1"/>
  <c r="H10" i="9"/>
  <c r="I10" i="9" s="1"/>
  <c r="H8" i="9"/>
  <c r="I8" i="9" s="1"/>
  <c r="H6" i="9"/>
  <c r="I6" i="9" s="1"/>
  <c r="I58" i="8"/>
  <c r="C69" i="8" s="1"/>
  <c r="H58" i="8"/>
  <c r="G58" i="8"/>
  <c r="E67" i="8"/>
  <c r="I57" i="8"/>
  <c r="C64" i="8" s="1"/>
  <c r="H57" i="8"/>
  <c r="G57" i="8"/>
  <c r="E62" i="8" s="1"/>
  <c r="E36" i="8"/>
  <c r="E40" i="8" s="1"/>
  <c r="D36" i="8"/>
  <c r="D40" i="8" s="1"/>
  <c r="C36" i="8"/>
  <c r="H34" i="8"/>
  <c r="I34" i="8" s="1"/>
  <c r="H32" i="8"/>
  <c r="I32" i="8" s="1"/>
  <c r="H30" i="8"/>
  <c r="I30" i="8" s="1"/>
  <c r="H28" i="8"/>
  <c r="I28" i="8"/>
  <c r="E24" i="8"/>
  <c r="E39" i="8" s="1"/>
  <c r="D24" i="8"/>
  <c r="D39" i="8" s="1"/>
  <c r="C24" i="8"/>
  <c r="C39" i="8" s="1"/>
  <c r="H22" i="8"/>
  <c r="I22" i="8"/>
  <c r="H20" i="8"/>
  <c r="I20" i="8"/>
  <c r="H18" i="8"/>
  <c r="I18" i="8" s="1"/>
  <c r="H16" i="8"/>
  <c r="I16" i="8"/>
  <c r="H14" i="8"/>
  <c r="I14" i="8" s="1"/>
  <c r="H12" i="8"/>
  <c r="I12" i="8" s="1"/>
  <c r="H10" i="8"/>
  <c r="I10" i="8" s="1"/>
  <c r="H8" i="8"/>
  <c r="I8" i="8"/>
  <c r="H6" i="8"/>
  <c r="I6" i="8" s="1"/>
  <c r="I58" i="7"/>
  <c r="C69" i="7"/>
  <c r="H58" i="7"/>
  <c r="G58" i="7"/>
  <c r="E67" i="7" s="1"/>
  <c r="I57" i="7"/>
  <c r="C64" i="7" s="1"/>
  <c r="H57" i="7"/>
  <c r="G57" i="7"/>
  <c r="E62" i="7"/>
  <c r="E36" i="7"/>
  <c r="E40" i="7" s="1"/>
  <c r="D36" i="7"/>
  <c r="D40" i="7" s="1"/>
  <c r="C36" i="7"/>
  <c r="C40" i="7" s="1"/>
  <c r="H34" i="7"/>
  <c r="I34" i="7" s="1"/>
  <c r="H32" i="7"/>
  <c r="I32" i="7" s="1"/>
  <c r="H30" i="7"/>
  <c r="I30" i="7" s="1"/>
  <c r="H28" i="7"/>
  <c r="I28" i="7" s="1"/>
  <c r="E24" i="7"/>
  <c r="E39" i="7" s="1"/>
  <c r="D24" i="7"/>
  <c r="D39" i="7" s="1"/>
  <c r="C24" i="7"/>
  <c r="C39" i="7" s="1"/>
  <c r="H22" i="7"/>
  <c r="I22" i="7"/>
  <c r="H20" i="7"/>
  <c r="I20" i="7" s="1"/>
  <c r="H18" i="7"/>
  <c r="I18" i="7" s="1"/>
  <c r="H16" i="7"/>
  <c r="I16" i="7" s="1"/>
  <c r="H14" i="7"/>
  <c r="I14" i="7" s="1"/>
  <c r="H12" i="7"/>
  <c r="I12" i="7" s="1"/>
  <c r="H10" i="7"/>
  <c r="I10" i="7" s="1"/>
  <c r="H8" i="7"/>
  <c r="I8" i="7" s="1"/>
  <c r="H6" i="7"/>
  <c r="I6" i="7" s="1"/>
  <c r="I58" i="6"/>
  <c r="C69" i="6" s="1"/>
  <c r="H58" i="6"/>
  <c r="G58" i="6"/>
  <c r="E67" i="6" s="1"/>
  <c r="I57" i="6"/>
  <c r="C64" i="6" s="1"/>
  <c r="H57" i="6"/>
  <c r="G57" i="6"/>
  <c r="E62" i="6" s="1"/>
  <c r="E36" i="6"/>
  <c r="E40" i="6" s="1"/>
  <c r="D36" i="6"/>
  <c r="D40" i="6"/>
  <c r="C36" i="6"/>
  <c r="C40" i="6" s="1"/>
  <c r="H34" i="6"/>
  <c r="I34" i="6"/>
  <c r="H32" i="6"/>
  <c r="I32" i="6" s="1"/>
  <c r="H30" i="6"/>
  <c r="I30" i="6" s="1"/>
  <c r="H28" i="6"/>
  <c r="I28" i="6" s="1"/>
  <c r="E24" i="6"/>
  <c r="E39" i="6" s="1"/>
  <c r="D24" i="6"/>
  <c r="D39" i="6" s="1"/>
  <c r="C24" i="6"/>
  <c r="C39" i="6"/>
  <c r="H22" i="6"/>
  <c r="I22" i="6" s="1"/>
  <c r="H20" i="6"/>
  <c r="I20" i="6" s="1"/>
  <c r="H18" i="6"/>
  <c r="I18" i="6" s="1"/>
  <c r="H16" i="6"/>
  <c r="I16" i="6" s="1"/>
  <c r="H14" i="6"/>
  <c r="I14" i="6" s="1"/>
  <c r="H12" i="6"/>
  <c r="I12" i="6" s="1"/>
  <c r="H10" i="6"/>
  <c r="I10" i="6" s="1"/>
  <c r="H8" i="6"/>
  <c r="I8" i="6"/>
  <c r="H6" i="6"/>
  <c r="I6" i="6" s="1"/>
  <c r="I58" i="5"/>
  <c r="C69" i="5" s="1"/>
  <c r="H58" i="5"/>
  <c r="G58" i="5"/>
  <c r="E67" i="5" s="1"/>
  <c r="I57" i="5"/>
  <c r="C64" i="5"/>
  <c r="H57" i="5"/>
  <c r="G57" i="5"/>
  <c r="E62" i="5"/>
  <c r="E36" i="5"/>
  <c r="E40" i="5" s="1"/>
  <c r="D36" i="5"/>
  <c r="H36" i="5" s="1"/>
  <c r="I36" i="5" s="1"/>
  <c r="C36" i="5"/>
  <c r="H34" i="5"/>
  <c r="I34" i="5"/>
  <c r="H32" i="5"/>
  <c r="I32" i="5" s="1"/>
  <c r="H30" i="5"/>
  <c r="I30" i="5" s="1"/>
  <c r="H28" i="5"/>
  <c r="I28" i="5"/>
  <c r="E24" i="5"/>
  <c r="E39" i="5" s="1"/>
  <c r="D24" i="5"/>
  <c r="D39" i="5" s="1"/>
  <c r="C24" i="5"/>
  <c r="H24" i="5" s="1"/>
  <c r="I24" i="5" s="1"/>
  <c r="H22" i="5"/>
  <c r="I22" i="5" s="1"/>
  <c r="H20" i="5"/>
  <c r="I20" i="5" s="1"/>
  <c r="H18" i="5"/>
  <c r="I18" i="5"/>
  <c r="H16" i="5"/>
  <c r="I16" i="5" s="1"/>
  <c r="H14" i="5"/>
  <c r="I14" i="5"/>
  <c r="H12" i="5"/>
  <c r="I12" i="5"/>
  <c r="H10" i="5"/>
  <c r="I10" i="5" s="1"/>
  <c r="H8" i="5"/>
  <c r="I8" i="5"/>
  <c r="H6" i="5"/>
  <c r="I6" i="5" s="1"/>
  <c r="I58" i="4"/>
  <c r="C69" i="4" s="1"/>
  <c r="H58" i="4"/>
  <c r="G58" i="4"/>
  <c r="E67" i="4" s="1"/>
  <c r="I57" i="4"/>
  <c r="C64" i="4" s="1"/>
  <c r="H57" i="4"/>
  <c r="G57" i="4"/>
  <c r="E62" i="4" s="1"/>
  <c r="E36" i="4"/>
  <c r="E40" i="4" s="1"/>
  <c r="D36" i="4"/>
  <c r="C36" i="4"/>
  <c r="H34" i="4"/>
  <c r="I34" i="4" s="1"/>
  <c r="H32" i="4"/>
  <c r="I32" i="4" s="1"/>
  <c r="H30" i="4"/>
  <c r="I30" i="4"/>
  <c r="H28" i="4"/>
  <c r="I28" i="4" s="1"/>
  <c r="E24" i="4"/>
  <c r="E39" i="4" s="1"/>
  <c r="D24" i="4"/>
  <c r="C24" i="4"/>
  <c r="H22" i="4"/>
  <c r="I22" i="4" s="1"/>
  <c r="H20" i="4"/>
  <c r="I20" i="4"/>
  <c r="H18" i="4"/>
  <c r="I18" i="4" s="1"/>
  <c r="H16" i="4"/>
  <c r="I16" i="4" s="1"/>
  <c r="H14" i="4"/>
  <c r="I14" i="4"/>
  <c r="H12" i="4"/>
  <c r="I12" i="4" s="1"/>
  <c r="H10" i="4"/>
  <c r="I10" i="4" s="1"/>
  <c r="H8" i="4"/>
  <c r="I8" i="4"/>
  <c r="H6" i="4"/>
  <c r="I6" i="4"/>
  <c r="I58" i="3"/>
  <c r="C69" i="3" s="1"/>
  <c r="H58" i="3"/>
  <c r="G58" i="3"/>
  <c r="E67" i="3" s="1"/>
  <c r="I57" i="3"/>
  <c r="C64" i="3" s="1"/>
  <c r="H57" i="3"/>
  <c r="G57" i="3"/>
  <c r="E62" i="3"/>
  <c r="E36" i="3"/>
  <c r="E40" i="3"/>
  <c r="D36" i="3"/>
  <c r="D40" i="3" s="1"/>
  <c r="C36" i="3"/>
  <c r="C40" i="3"/>
  <c r="H34" i="3"/>
  <c r="I34" i="3"/>
  <c r="H32" i="3"/>
  <c r="I32" i="3" s="1"/>
  <c r="H30" i="3"/>
  <c r="I30" i="3"/>
  <c r="H28" i="3"/>
  <c r="I28" i="3"/>
  <c r="E24" i="3"/>
  <c r="E39" i="3" s="1"/>
  <c r="D24" i="3"/>
  <c r="D39" i="3"/>
  <c r="C24" i="3"/>
  <c r="H22" i="3"/>
  <c r="I22" i="3" s="1"/>
  <c r="H20" i="3"/>
  <c r="I20" i="3" s="1"/>
  <c r="H18" i="3"/>
  <c r="I18" i="3"/>
  <c r="H16" i="3"/>
  <c r="I16" i="3" s="1"/>
  <c r="H14" i="3"/>
  <c r="I14" i="3" s="1"/>
  <c r="H12" i="3"/>
  <c r="I12" i="3"/>
  <c r="H10" i="3"/>
  <c r="I10" i="3"/>
  <c r="H8" i="3"/>
  <c r="I8" i="3" s="1"/>
  <c r="H6" i="3"/>
  <c r="I6" i="3"/>
  <c r="I58" i="2"/>
  <c r="C69" i="2"/>
  <c r="H58" i="2"/>
  <c r="G58" i="2"/>
  <c r="E67" i="2"/>
  <c r="I57" i="2"/>
  <c r="C64" i="2" s="1"/>
  <c r="H57" i="2"/>
  <c r="G57" i="2"/>
  <c r="E62" i="2" s="1"/>
  <c r="E36" i="2"/>
  <c r="E40" i="2" s="1"/>
  <c r="D36" i="2"/>
  <c r="D40" i="2"/>
  <c r="C36" i="2"/>
  <c r="H34" i="2"/>
  <c r="I34" i="2" s="1"/>
  <c r="H32" i="2"/>
  <c r="I32" i="2" s="1"/>
  <c r="H30" i="2"/>
  <c r="I30" i="2" s="1"/>
  <c r="H28" i="2"/>
  <c r="I28" i="2"/>
  <c r="E24" i="2"/>
  <c r="E39" i="2" s="1"/>
  <c r="D24" i="2"/>
  <c r="D39" i="2"/>
  <c r="C24" i="2"/>
  <c r="C39" i="2" s="1"/>
  <c r="H22" i="2"/>
  <c r="I22" i="2" s="1"/>
  <c r="H20" i="2"/>
  <c r="I20" i="2" s="1"/>
  <c r="H18" i="2"/>
  <c r="I18" i="2" s="1"/>
  <c r="H16" i="2"/>
  <c r="I16" i="2" s="1"/>
  <c r="H14" i="2"/>
  <c r="I14" i="2" s="1"/>
  <c r="H12" i="2"/>
  <c r="I12" i="2" s="1"/>
  <c r="H10" i="2"/>
  <c r="I10" i="2" s="1"/>
  <c r="H8" i="2"/>
  <c r="I8" i="2" s="1"/>
  <c r="H6" i="2"/>
  <c r="I6" i="2"/>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C6" i="1"/>
  <c r="B6" i="1"/>
  <c r="C5" i="1"/>
  <c r="B5" i="1"/>
  <c r="C4" i="1"/>
  <c r="B4" i="1"/>
  <c r="C40" i="4"/>
  <c r="C40" i="5"/>
  <c r="H36" i="3"/>
  <c r="I36" i="3"/>
  <c r="H24" i="8"/>
  <c r="I24" i="8" s="1"/>
  <c r="C39" i="3"/>
  <c r="C39" i="4"/>
  <c r="C39" i="5"/>
  <c r="C40" i="12"/>
  <c r="C39" i="17"/>
  <c r="H24" i="16"/>
  <c r="I24" i="16" s="1"/>
  <c r="C39" i="16"/>
  <c r="F39" i="16" s="1"/>
  <c r="G39" i="16" s="1"/>
  <c r="C39" i="12"/>
  <c r="C39" i="14"/>
  <c r="C39" i="15"/>
  <c r="H36" i="25"/>
  <c r="I36" i="25" s="1"/>
  <c r="H36" i="27"/>
  <c r="I36" i="27" s="1"/>
  <c r="H36" i="28"/>
  <c r="I36" i="28"/>
  <c r="H36" i="29"/>
  <c r="I36" i="29" s="1"/>
  <c r="H36" i="30"/>
  <c r="I36" i="30" s="1"/>
  <c r="H36" i="31"/>
  <c r="I36" i="31" s="1"/>
  <c r="H36" i="32"/>
  <c r="I36" i="32"/>
  <c r="H24" i="24"/>
  <c r="I24" i="24" s="1"/>
  <c r="H24" i="25"/>
  <c r="I24" i="25" s="1"/>
  <c r="H24" i="26"/>
  <c r="I24" i="26" s="1"/>
  <c r="H24" i="28"/>
  <c r="I24" i="28" s="1"/>
  <c r="H24" i="29"/>
  <c r="I24" i="29" s="1"/>
  <c r="H24" i="30"/>
  <c r="I24" i="30" s="1"/>
  <c r="H24" i="31"/>
  <c r="I24" i="31"/>
  <c r="H24" i="32"/>
  <c r="I24" i="32"/>
  <c r="H36" i="36"/>
  <c r="I36" i="36"/>
  <c r="H36" i="37"/>
  <c r="I36" i="37"/>
  <c r="H36" i="38"/>
  <c r="I36" i="38" s="1"/>
  <c r="H36" i="39"/>
  <c r="I36" i="39" s="1"/>
  <c r="H24" i="34"/>
  <c r="I24" i="34" s="1"/>
  <c r="H24" i="36"/>
  <c r="I24" i="36" s="1"/>
  <c r="H24" i="37"/>
  <c r="I24" i="37"/>
  <c r="D36" i="1" s="1"/>
  <c r="H24" i="38"/>
  <c r="I24" i="38" s="1"/>
  <c r="H24" i="39"/>
  <c r="I24" i="39" s="1"/>
  <c r="D39" i="4"/>
  <c r="F39" i="4" s="1"/>
  <c r="G39" i="4" s="1"/>
  <c r="G45" i="4" s="1"/>
  <c r="H36" i="6"/>
  <c r="I36" i="6" s="1"/>
  <c r="H24" i="13"/>
  <c r="I24" i="13" s="1"/>
  <c r="H36" i="18"/>
  <c r="I36" i="18" s="1"/>
  <c r="C40" i="20"/>
  <c r="D40" i="17"/>
  <c r="H24" i="19"/>
  <c r="I24" i="19" s="1"/>
  <c r="C39" i="19"/>
  <c r="H24" i="7"/>
  <c r="I24" i="7" s="1"/>
  <c r="H36" i="13"/>
  <c r="I36" i="13" s="1"/>
  <c r="C39" i="21"/>
  <c r="H36" i="22"/>
  <c r="I36" i="22" s="1"/>
  <c r="C40" i="22"/>
  <c r="D40" i="42"/>
  <c r="E39" i="40"/>
  <c r="H24" i="40"/>
  <c r="I24" i="40" s="1"/>
  <c r="D40" i="35"/>
  <c r="H36" i="35"/>
  <c r="I36" i="35" s="1"/>
  <c r="E39" i="33"/>
  <c r="F39" i="33" s="1"/>
  <c r="G39" i="33" s="1"/>
  <c r="H24" i="33"/>
  <c r="I24" i="33" s="1"/>
  <c r="C40" i="26"/>
  <c r="F40" i="26" s="1"/>
  <c r="G40" i="26" s="1"/>
  <c r="H36" i="26"/>
  <c r="I36" i="26" s="1"/>
  <c r="E25" i="1" s="1"/>
  <c r="E39" i="27"/>
  <c r="F39" i="27" s="1"/>
  <c r="G39" i="27" s="1"/>
  <c r="G52" i="27" s="1"/>
  <c r="H24" i="27"/>
  <c r="I24" i="27" s="1"/>
  <c r="E40" i="24"/>
  <c r="F40" i="24" s="1"/>
  <c r="G40" i="24" s="1"/>
  <c r="H36" i="24"/>
  <c r="I36" i="24"/>
  <c r="C40" i="8"/>
  <c r="F40" i="8" s="1"/>
  <c r="G40" i="8" s="1"/>
  <c r="H36" i="8"/>
  <c r="I36" i="8" s="1"/>
  <c r="H36" i="9"/>
  <c r="I36" i="9" s="1"/>
  <c r="H24" i="17"/>
  <c r="I24" i="17" s="1"/>
  <c r="H24" i="3"/>
  <c r="I24" i="3" s="1"/>
  <c r="C40" i="2"/>
  <c r="H36" i="2"/>
  <c r="I36" i="2"/>
  <c r="C40" i="9"/>
  <c r="C40" i="42"/>
  <c r="H47" i="26"/>
  <c r="H51" i="26"/>
  <c r="G50" i="16" l="1"/>
  <c r="G52" i="16"/>
  <c r="H44" i="31"/>
  <c r="H49" i="31"/>
  <c r="G51" i="36"/>
  <c r="G47" i="36"/>
  <c r="G45" i="36"/>
  <c r="G52" i="36"/>
  <c r="H51" i="38"/>
  <c r="H49" i="38"/>
  <c r="H47" i="38"/>
  <c r="H47" i="13"/>
  <c r="H44" i="13"/>
  <c r="H45" i="13"/>
  <c r="G48" i="33"/>
  <c r="G50" i="33"/>
  <c r="G44" i="33"/>
  <c r="G45" i="33"/>
  <c r="H52" i="25"/>
  <c r="H48" i="25"/>
  <c r="H47" i="25"/>
  <c r="H49" i="25"/>
  <c r="H46" i="25"/>
  <c r="H51" i="25"/>
  <c r="G47" i="28"/>
  <c r="I47" i="28" s="1"/>
  <c r="J47" i="28" s="1"/>
  <c r="P47" i="28" s="1"/>
  <c r="N47" i="28" s="1"/>
  <c r="G49" i="28"/>
  <c r="G48" i="28"/>
  <c r="I48" i="28" s="1"/>
  <c r="J48" i="28" s="1"/>
  <c r="P48" i="28" s="1"/>
  <c r="G46" i="27"/>
  <c r="H24" i="6"/>
  <c r="I24" i="6" s="1"/>
  <c r="D8" i="1" s="1"/>
  <c r="H36" i="7"/>
  <c r="I36" i="7" s="1"/>
  <c r="D32" i="1"/>
  <c r="D26" i="1"/>
  <c r="G45" i="27"/>
  <c r="F39" i="14"/>
  <c r="G39" i="14" s="1"/>
  <c r="F39" i="8"/>
  <c r="G39" i="8" s="1"/>
  <c r="G46" i="8" s="1"/>
  <c r="D40" i="5"/>
  <c r="F40" i="5" s="1"/>
  <c r="G40" i="5" s="1"/>
  <c r="H44" i="5" s="1"/>
  <c r="F40" i="42"/>
  <c r="G40" i="42" s="1"/>
  <c r="F39" i="17"/>
  <c r="G39" i="17" s="1"/>
  <c r="D17" i="1" s="1"/>
  <c r="H24" i="4"/>
  <c r="I24" i="4" s="1"/>
  <c r="D6" i="1" s="1"/>
  <c r="F39" i="12"/>
  <c r="G39" i="12" s="1"/>
  <c r="G50" i="12" s="1"/>
  <c r="H24" i="15"/>
  <c r="I24" i="15" s="1"/>
  <c r="D15" i="1" s="1"/>
  <c r="F39" i="15"/>
  <c r="G39" i="15" s="1"/>
  <c r="F39" i="2"/>
  <c r="G39" i="2" s="1"/>
  <c r="G52" i="2" s="1"/>
  <c r="F40" i="14"/>
  <c r="G40" i="14" s="1"/>
  <c r="F40" i="28"/>
  <c r="G40" i="28" s="1"/>
  <c r="H47" i="28" s="1"/>
  <c r="F39" i="5"/>
  <c r="G39" i="5" s="1"/>
  <c r="G50" i="27"/>
  <c r="F40" i="29"/>
  <c r="G40" i="29" s="1"/>
  <c r="F40" i="35"/>
  <c r="G40" i="35" s="1"/>
  <c r="E24" i="1"/>
  <c r="E41" i="1"/>
  <c r="H49" i="24"/>
  <c r="H48" i="24"/>
  <c r="H45" i="24"/>
  <c r="H47" i="24"/>
  <c r="H52" i="24"/>
  <c r="H51" i="24"/>
  <c r="H44" i="24"/>
  <c r="H50" i="24"/>
  <c r="E23" i="1"/>
  <c r="H48" i="5"/>
  <c r="H47" i="5"/>
  <c r="H51" i="5"/>
  <c r="H50" i="5"/>
  <c r="H52" i="5"/>
  <c r="H45" i="5"/>
  <c r="H49" i="5"/>
  <c r="H46" i="5"/>
  <c r="H46" i="24"/>
  <c r="H46" i="8"/>
  <c r="I46" i="8" s="1"/>
  <c r="J46" i="8" s="1"/>
  <c r="P46" i="8" s="1"/>
  <c r="H47" i="8"/>
  <c r="H52" i="8"/>
  <c r="H45" i="8"/>
  <c r="H49" i="8"/>
  <c r="H50" i="8"/>
  <c r="H51" i="8"/>
  <c r="H48" i="8"/>
  <c r="H44" i="8"/>
  <c r="G49" i="40"/>
  <c r="G45" i="40"/>
  <c r="G48" i="40"/>
  <c r="G47" i="40"/>
  <c r="G51" i="40"/>
  <c r="G52" i="40"/>
  <c r="D39" i="1"/>
  <c r="G46" i="40"/>
  <c r="G50" i="40"/>
  <c r="G44" i="40"/>
  <c r="H50" i="29"/>
  <c r="H51" i="29"/>
  <c r="H44" i="29"/>
  <c r="H52" i="29"/>
  <c r="I52" i="29" s="1"/>
  <c r="J52" i="29" s="1"/>
  <c r="P52" i="29" s="1"/>
  <c r="H47" i="29"/>
  <c r="H48" i="29"/>
  <c r="H49" i="29"/>
  <c r="H45" i="29"/>
  <c r="H46" i="29"/>
  <c r="H36" i="33"/>
  <c r="I36" i="33" s="1"/>
  <c r="C40" i="33"/>
  <c r="F40" i="33" s="1"/>
  <c r="G40" i="33" s="1"/>
  <c r="H24" i="35"/>
  <c r="I24" i="35" s="1"/>
  <c r="E39" i="35"/>
  <c r="F39" i="35" s="1"/>
  <c r="G39" i="35" s="1"/>
  <c r="G50" i="28"/>
  <c r="G45" i="28"/>
  <c r="G44" i="28"/>
  <c r="D27" i="1"/>
  <c r="G51" i="28"/>
  <c r="G46" i="28"/>
  <c r="G52" i="28"/>
  <c r="H50" i="26"/>
  <c r="H46" i="26"/>
  <c r="H52" i="26"/>
  <c r="H49" i="26"/>
  <c r="H44" i="26"/>
  <c r="H45" i="26"/>
  <c r="H48" i="26"/>
  <c r="H47" i="35"/>
  <c r="H51" i="35"/>
  <c r="H44" i="35"/>
  <c r="H45" i="35"/>
  <c r="H50" i="35"/>
  <c r="G50" i="14"/>
  <c r="G48" i="14"/>
  <c r="G46" i="14"/>
  <c r="G44" i="14"/>
  <c r="G51" i="14"/>
  <c r="G49" i="14"/>
  <c r="G45" i="14"/>
  <c r="G52" i="5"/>
  <c r="I52" i="5" s="1"/>
  <c r="J52" i="5" s="1"/>
  <c r="P52" i="5" s="1"/>
  <c r="D7" i="1"/>
  <c r="G50" i="5"/>
  <c r="G51" i="5"/>
  <c r="I51" i="5" s="1"/>
  <c r="J51" i="5" s="1"/>
  <c r="P51" i="5" s="1"/>
  <c r="G46" i="5"/>
  <c r="I46" i="5" s="1"/>
  <c r="J46" i="5" s="1"/>
  <c r="P46" i="5" s="1"/>
  <c r="G44" i="5"/>
  <c r="I44" i="5" s="1"/>
  <c r="G45" i="5"/>
  <c r="I45" i="5" s="1"/>
  <c r="J45" i="5" s="1"/>
  <c r="P45" i="5" s="1"/>
  <c r="G49" i="5"/>
  <c r="I49" i="5" s="1"/>
  <c r="J49" i="5" s="1"/>
  <c r="P49" i="5" s="1"/>
  <c r="G47" i="8"/>
  <c r="G48" i="8"/>
  <c r="I48" i="8" s="1"/>
  <c r="J48" i="8" s="1"/>
  <c r="P48" i="8" s="1"/>
  <c r="G45" i="8"/>
  <c r="G50" i="8"/>
  <c r="I50" i="8" s="1"/>
  <c r="J50" i="8" s="1"/>
  <c r="P50" i="8" s="1"/>
  <c r="G44" i="8"/>
  <c r="G49" i="8"/>
  <c r="G52" i="8"/>
  <c r="G51" i="8"/>
  <c r="I51" i="8" s="1"/>
  <c r="J51" i="8" s="1"/>
  <c r="P51" i="8" s="1"/>
  <c r="D10" i="1"/>
  <c r="H46" i="38"/>
  <c r="H44" i="38"/>
  <c r="H48" i="38"/>
  <c r="H52" i="38"/>
  <c r="H45" i="38"/>
  <c r="H50" i="38"/>
  <c r="H24" i="41"/>
  <c r="I24" i="41" s="1"/>
  <c r="C39" i="41"/>
  <c r="F39" i="41" s="1"/>
  <c r="G39" i="41" s="1"/>
  <c r="E40" i="41"/>
  <c r="H36" i="41"/>
  <c r="I36" i="41" s="1"/>
  <c r="F40" i="9"/>
  <c r="G40" i="9" s="1"/>
  <c r="E11" i="1" s="1"/>
  <c r="H24" i="21"/>
  <c r="I24" i="21" s="1"/>
  <c r="G44" i="2"/>
  <c r="H46" i="31"/>
  <c r="H50" i="31"/>
  <c r="H52" i="31"/>
  <c r="H45" i="31"/>
  <c r="H47" i="31"/>
  <c r="E30" i="1"/>
  <c r="H51" i="13"/>
  <c r="H48" i="13"/>
  <c r="H50" i="13"/>
  <c r="H49" i="13"/>
  <c r="H46" i="13"/>
  <c r="H52" i="13"/>
  <c r="G46" i="33"/>
  <c r="G49" i="33"/>
  <c r="G47" i="33"/>
  <c r="G51" i="33"/>
  <c r="G52" i="33"/>
  <c r="G50" i="29"/>
  <c r="F40" i="2"/>
  <c r="G40" i="2" s="1"/>
  <c r="E4" i="1" s="1"/>
  <c r="E7" i="1"/>
  <c r="F39" i="7"/>
  <c r="G39" i="7" s="1"/>
  <c r="G47" i="12"/>
  <c r="G46" i="12"/>
  <c r="G44" i="12"/>
  <c r="H36" i="21"/>
  <c r="I36" i="21" s="1"/>
  <c r="D40" i="21"/>
  <c r="G49" i="29"/>
  <c r="I49" i="29" s="1"/>
  <c r="J49" i="29" s="1"/>
  <c r="P49" i="29" s="1"/>
  <c r="G48" i="29"/>
  <c r="I48" i="29" s="1"/>
  <c r="J48" i="29" s="1"/>
  <c r="P48" i="29" s="1"/>
  <c r="G51" i="29"/>
  <c r="G46" i="29"/>
  <c r="D28" i="1"/>
  <c r="G45" i="29"/>
  <c r="I45" i="29" s="1"/>
  <c r="J45" i="29" s="1"/>
  <c r="P45" i="29" s="1"/>
  <c r="G44" i="29"/>
  <c r="I44" i="29" s="1"/>
  <c r="G47" i="29"/>
  <c r="I47" i="29" s="1"/>
  <c r="J47" i="29" s="1"/>
  <c r="P47" i="29" s="1"/>
  <c r="G44" i="27"/>
  <c r="G48" i="27"/>
  <c r="G49" i="27"/>
  <c r="G47" i="27"/>
  <c r="G51" i="27"/>
  <c r="G48" i="4"/>
  <c r="G51" i="4"/>
  <c r="G46" i="4"/>
  <c r="G44" i="4"/>
  <c r="G47" i="4"/>
  <c r="G49" i="4"/>
  <c r="G52" i="4"/>
  <c r="G50" i="4"/>
  <c r="H36" i="17"/>
  <c r="I36" i="17" s="1"/>
  <c r="E40" i="17"/>
  <c r="F40" i="17" s="1"/>
  <c r="G40" i="17" s="1"/>
  <c r="H24" i="18"/>
  <c r="I24" i="18" s="1"/>
  <c r="C39" i="18"/>
  <c r="F39" i="18" s="1"/>
  <c r="G39" i="18" s="1"/>
  <c r="H46" i="28"/>
  <c r="H48" i="28"/>
  <c r="H49" i="28"/>
  <c r="H51" i="28"/>
  <c r="H52" i="28"/>
  <c r="H44" i="28"/>
  <c r="H45" i="28"/>
  <c r="H50" i="28"/>
  <c r="E10" i="1"/>
  <c r="H48" i="31"/>
  <c r="F39" i="19"/>
  <c r="G39" i="19" s="1"/>
  <c r="F39" i="21"/>
  <c r="G39" i="21" s="1"/>
  <c r="F40" i="21"/>
  <c r="G40" i="21" s="1"/>
  <c r="H47" i="42"/>
  <c r="H46" i="42"/>
  <c r="H49" i="42"/>
  <c r="H44" i="42"/>
  <c r="H52" i="42"/>
  <c r="H50" i="42"/>
  <c r="H48" i="42"/>
  <c r="G45" i="16"/>
  <c r="G49" i="16"/>
  <c r="G48" i="16"/>
  <c r="G51" i="16"/>
  <c r="G46" i="16"/>
  <c r="D16" i="1"/>
  <c r="G47" i="16"/>
  <c r="G44" i="16"/>
  <c r="H24" i="22"/>
  <c r="I24" i="22" s="1"/>
  <c r="D39" i="22"/>
  <c r="F39" i="22" s="1"/>
  <c r="G39" i="22" s="1"/>
  <c r="G49" i="36"/>
  <c r="D35" i="1"/>
  <c r="G46" i="36"/>
  <c r="G44" i="36"/>
  <c r="G50" i="36"/>
  <c r="G48" i="36"/>
  <c r="G50" i="37"/>
  <c r="G46" i="37"/>
  <c r="G51" i="37"/>
  <c r="G48" i="37"/>
  <c r="G49" i="37"/>
  <c r="G47" i="37"/>
  <c r="G44" i="37"/>
  <c r="G45" i="37"/>
  <c r="G52" i="37"/>
  <c r="H51" i="31"/>
  <c r="E13" i="1"/>
  <c r="E28" i="1"/>
  <c r="F39" i="24"/>
  <c r="G39" i="24" s="1"/>
  <c r="H24" i="9"/>
  <c r="I24" i="9" s="1"/>
  <c r="D39" i="9"/>
  <c r="F39" i="9" s="1"/>
  <c r="G39" i="9" s="1"/>
  <c r="H50" i="14"/>
  <c r="H46" i="14"/>
  <c r="H49" i="14"/>
  <c r="H48" i="14"/>
  <c r="H36" i="19"/>
  <c r="I36" i="19" s="1"/>
  <c r="D40" i="19"/>
  <c r="F40" i="19" s="1"/>
  <c r="G40" i="19" s="1"/>
  <c r="E40" i="34"/>
  <c r="F40" i="34" s="1"/>
  <c r="G40" i="34" s="1"/>
  <c r="H36" i="34"/>
  <c r="I36" i="34" s="1"/>
  <c r="D19" i="1"/>
  <c r="F40" i="6"/>
  <c r="G40" i="6" s="1"/>
  <c r="E8" i="1" s="1"/>
  <c r="F40" i="7"/>
  <c r="G40" i="7" s="1"/>
  <c r="E9" i="1" s="1"/>
  <c r="H24" i="12"/>
  <c r="I24" i="12" s="1"/>
  <c r="F40" i="18"/>
  <c r="G40" i="18" s="1"/>
  <c r="F39" i="25"/>
  <c r="G39" i="25" s="1"/>
  <c r="D24" i="1" s="1"/>
  <c r="F40" i="27"/>
  <c r="G40" i="27" s="1"/>
  <c r="F39" i="30"/>
  <c r="G39" i="30" s="1"/>
  <c r="F39" i="32"/>
  <c r="G39" i="32" s="1"/>
  <c r="F39" i="34"/>
  <c r="G39" i="34" s="1"/>
  <c r="D33" i="1" s="1"/>
  <c r="F40" i="36"/>
  <c r="G40" i="36" s="1"/>
  <c r="H36" i="4"/>
  <c r="I36" i="4" s="1"/>
  <c r="D40" i="4"/>
  <c r="F40" i="4" s="1"/>
  <c r="G40" i="4" s="1"/>
  <c r="H24" i="42"/>
  <c r="I24" i="42" s="1"/>
  <c r="C39" i="42"/>
  <c r="F39" i="42" s="1"/>
  <c r="G39" i="42" s="1"/>
  <c r="E26" i="1"/>
  <c r="F40" i="37"/>
  <c r="G40" i="37" s="1"/>
  <c r="F39" i="39"/>
  <c r="G39" i="39" s="1"/>
  <c r="D38" i="1" s="1"/>
  <c r="F40" i="39"/>
  <c r="G40" i="39" s="1"/>
  <c r="H45" i="25"/>
  <c r="H50" i="25"/>
  <c r="H44" i="25"/>
  <c r="G47" i="17"/>
  <c r="G48" i="17"/>
  <c r="G51" i="17"/>
  <c r="H36" i="12"/>
  <c r="I36" i="12" s="1"/>
  <c r="D40" i="12"/>
  <c r="F40" i="12" s="1"/>
  <c r="G40" i="12" s="1"/>
  <c r="E40" i="20"/>
  <c r="F40" i="20" s="1"/>
  <c r="G40" i="20" s="1"/>
  <c r="H36" i="20"/>
  <c r="I36" i="20" s="1"/>
  <c r="E22" i="1"/>
  <c r="E37" i="1"/>
  <c r="F39" i="13"/>
  <c r="G39" i="13" s="1"/>
  <c r="F40" i="30"/>
  <c r="G40" i="30" s="1"/>
  <c r="E29" i="1" s="1"/>
  <c r="F39" i="31"/>
  <c r="G39" i="31" s="1"/>
  <c r="F39" i="38"/>
  <c r="G39" i="38" s="1"/>
  <c r="F40" i="41"/>
  <c r="G40" i="41" s="1"/>
  <c r="H36" i="15"/>
  <c r="I36" i="15" s="1"/>
  <c r="C40" i="15"/>
  <c r="F40" i="15" s="1"/>
  <c r="G40" i="15" s="1"/>
  <c r="H36" i="16"/>
  <c r="I36" i="16" s="1"/>
  <c r="D40" i="16"/>
  <c r="F40" i="16" s="1"/>
  <c r="G40" i="16" s="1"/>
  <c r="H24" i="20"/>
  <c r="I24" i="20" s="1"/>
  <c r="E39" i="20"/>
  <c r="F39" i="20" s="1"/>
  <c r="G39" i="20" s="1"/>
  <c r="H36" i="40"/>
  <c r="I36" i="40" s="1"/>
  <c r="E40" i="40"/>
  <c r="F40" i="40" s="1"/>
  <c r="G40" i="40" s="1"/>
  <c r="F40" i="22"/>
  <c r="G40" i="22" s="1"/>
  <c r="E38" i="1"/>
  <c r="E27" i="1"/>
  <c r="F39" i="3"/>
  <c r="G39" i="3" s="1"/>
  <c r="F40" i="3"/>
  <c r="G40" i="3" s="1"/>
  <c r="F39" i="6"/>
  <c r="G39" i="6" s="1"/>
  <c r="F39" i="26"/>
  <c r="G39" i="26" s="1"/>
  <c r="D25" i="1" s="1"/>
  <c r="F40" i="32"/>
  <c r="G40" i="32" s="1"/>
  <c r="H24" i="2"/>
  <c r="I24" i="2" s="1"/>
  <c r="D12" i="1" l="1"/>
  <c r="I49" i="28"/>
  <c r="J49" i="28" s="1"/>
  <c r="P49" i="28" s="1"/>
  <c r="G52" i="12"/>
  <c r="G48" i="2"/>
  <c r="H51" i="14"/>
  <c r="H45" i="14"/>
  <c r="H44" i="14"/>
  <c r="H47" i="14"/>
  <c r="H52" i="14"/>
  <c r="E32" i="1"/>
  <c r="G46" i="15"/>
  <c r="G45" i="15"/>
  <c r="G50" i="15"/>
  <c r="G48" i="15"/>
  <c r="G51" i="15"/>
  <c r="G50" i="2"/>
  <c r="E17" i="1"/>
  <c r="G51" i="12"/>
  <c r="G49" i="17"/>
  <c r="G44" i="17"/>
  <c r="G46" i="17"/>
  <c r="G50" i="17"/>
  <c r="G45" i="17"/>
  <c r="G52" i="17"/>
  <c r="G45" i="2"/>
  <c r="E6" i="1"/>
  <c r="G47" i="15"/>
  <c r="I45" i="14"/>
  <c r="J45" i="14" s="1"/>
  <c r="P45" i="14" s="1"/>
  <c r="H51" i="42"/>
  <c r="H45" i="42"/>
  <c r="G44" i="15"/>
  <c r="I52" i="8"/>
  <c r="J52" i="8" s="1"/>
  <c r="P52" i="8" s="1"/>
  <c r="L47" i="28"/>
  <c r="D22" i="1"/>
  <c r="D21" i="1"/>
  <c r="I46" i="29"/>
  <c r="J46" i="29" s="1"/>
  <c r="P46" i="29" s="1"/>
  <c r="G48" i="12"/>
  <c r="I51" i="29"/>
  <c r="J51" i="29" s="1"/>
  <c r="P51" i="29" s="1"/>
  <c r="G52" i="15"/>
  <c r="I51" i="14"/>
  <c r="J51" i="14" s="1"/>
  <c r="P51" i="14" s="1"/>
  <c r="G49" i="15"/>
  <c r="I44" i="8"/>
  <c r="I44" i="14"/>
  <c r="G47" i="14"/>
  <c r="I47" i="14" s="1"/>
  <c r="J47" i="14" s="1"/>
  <c r="P47" i="14" s="1"/>
  <c r="G52" i="14"/>
  <c r="I52" i="14" s="1"/>
  <c r="J52" i="14" s="1"/>
  <c r="P52" i="14" s="1"/>
  <c r="G49" i="2"/>
  <c r="D4" i="1"/>
  <c r="E16" i="1"/>
  <c r="I46" i="28"/>
  <c r="J46" i="28" s="1"/>
  <c r="P46" i="28" s="1"/>
  <c r="H48" i="35"/>
  <c r="H52" i="35"/>
  <c r="H46" i="35"/>
  <c r="H49" i="35"/>
  <c r="E20" i="1"/>
  <c r="G46" i="2"/>
  <c r="I45" i="8"/>
  <c r="J45" i="8" s="1"/>
  <c r="P45" i="8" s="1"/>
  <c r="E34" i="1"/>
  <c r="E15" i="1"/>
  <c r="G51" i="2"/>
  <c r="E14" i="1"/>
  <c r="G49" i="12"/>
  <c r="G47" i="2"/>
  <c r="I47" i="8"/>
  <c r="J47" i="8" s="1"/>
  <c r="P47" i="8" s="1"/>
  <c r="I47" i="5"/>
  <c r="J47" i="5" s="1"/>
  <c r="P47" i="5" s="1"/>
  <c r="G47" i="5"/>
  <c r="G48" i="5"/>
  <c r="D14" i="1"/>
  <c r="G45" i="12"/>
  <c r="I48" i="5"/>
  <c r="J48" i="5" s="1"/>
  <c r="P48" i="5" s="1"/>
  <c r="G49" i="20"/>
  <c r="G47" i="20"/>
  <c r="G51" i="20"/>
  <c r="G50" i="20"/>
  <c r="G52" i="20"/>
  <c r="G45" i="20"/>
  <c r="G48" i="20"/>
  <c r="G46" i="20"/>
  <c r="G44" i="20"/>
  <c r="H45" i="40"/>
  <c r="H47" i="40"/>
  <c r="H51" i="40"/>
  <c r="H52" i="40"/>
  <c r="I52" i="40" s="1"/>
  <c r="J52" i="40" s="1"/>
  <c r="P52" i="40" s="1"/>
  <c r="H50" i="40"/>
  <c r="I50" i="40" s="1"/>
  <c r="J50" i="40" s="1"/>
  <c r="P50" i="40" s="1"/>
  <c r="H44" i="40"/>
  <c r="H48" i="40"/>
  <c r="H49" i="40"/>
  <c r="H46" i="40"/>
  <c r="H47" i="19"/>
  <c r="H48" i="19"/>
  <c r="H50" i="19"/>
  <c r="H45" i="19"/>
  <c r="H49" i="19"/>
  <c r="H44" i="19"/>
  <c r="H46" i="19"/>
  <c r="H52" i="19"/>
  <c r="H51" i="19"/>
  <c r="L49" i="28"/>
  <c r="N49" i="28"/>
  <c r="N52" i="29"/>
  <c r="L52" i="29"/>
  <c r="G49" i="42"/>
  <c r="I49" i="42" s="1"/>
  <c r="J49" i="42" s="1"/>
  <c r="P49" i="42" s="1"/>
  <c r="G52" i="42"/>
  <c r="I52" i="42" s="1"/>
  <c r="J52" i="42" s="1"/>
  <c r="P52" i="42" s="1"/>
  <c r="G48" i="42"/>
  <c r="I48" i="42" s="1"/>
  <c r="J48" i="42" s="1"/>
  <c r="P48" i="42" s="1"/>
  <c r="G45" i="42"/>
  <c r="G46" i="42"/>
  <c r="I46" i="42" s="1"/>
  <c r="J46" i="42" s="1"/>
  <c r="P46" i="42" s="1"/>
  <c r="G50" i="42"/>
  <c r="I50" i="42" s="1"/>
  <c r="J50" i="42" s="1"/>
  <c r="P50" i="42" s="1"/>
  <c r="G44" i="42"/>
  <c r="I44" i="42" s="1"/>
  <c r="G47" i="42"/>
  <c r="I47" i="42" s="1"/>
  <c r="J47" i="42" s="1"/>
  <c r="P47" i="42" s="1"/>
  <c r="G51" i="42"/>
  <c r="I51" i="42" s="1"/>
  <c r="J51" i="42" s="1"/>
  <c r="P51" i="42" s="1"/>
  <c r="G46" i="18"/>
  <c r="G52" i="18"/>
  <c r="G47" i="18"/>
  <c r="G51" i="18"/>
  <c r="G49" i="18"/>
  <c r="G45" i="18"/>
  <c r="G44" i="18"/>
  <c r="G50" i="18"/>
  <c r="G48" i="18"/>
  <c r="N48" i="28"/>
  <c r="L48" i="28"/>
  <c r="N51" i="5"/>
  <c r="L51" i="5"/>
  <c r="H48" i="34"/>
  <c r="H52" i="34"/>
  <c r="H49" i="34"/>
  <c r="H46" i="34"/>
  <c r="H50" i="34"/>
  <c r="H47" i="34"/>
  <c r="H51" i="34"/>
  <c r="H44" i="34"/>
  <c r="H45" i="34"/>
  <c r="G44" i="3"/>
  <c r="G46" i="3"/>
  <c r="G49" i="3"/>
  <c r="G47" i="3"/>
  <c r="G50" i="3"/>
  <c r="G45" i="3"/>
  <c r="G52" i="3"/>
  <c r="G48" i="3"/>
  <c r="G51" i="3"/>
  <c r="H47" i="39"/>
  <c r="H46" i="39"/>
  <c r="H50" i="39"/>
  <c r="H48" i="39"/>
  <c r="H45" i="39"/>
  <c r="H52" i="39"/>
  <c r="H44" i="39"/>
  <c r="H51" i="39"/>
  <c r="H49" i="39"/>
  <c r="H51" i="36"/>
  <c r="I51" i="36" s="1"/>
  <c r="J51" i="36" s="1"/>
  <c r="P51" i="36" s="1"/>
  <c r="H44" i="36"/>
  <c r="H48" i="36"/>
  <c r="H49" i="36"/>
  <c r="H52" i="36"/>
  <c r="I52" i="36" s="1"/>
  <c r="J52" i="36" s="1"/>
  <c r="P52" i="36" s="1"/>
  <c r="H46" i="36"/>
  <c r="H45" i="36"/>
  <c r="I45" i="36" s="1"/>
  <c r="J45" i="36" s="1"/>
  <c r="P45" i="36" s="1"/>
  <c r="E35" i="1"/>
  <c r="H50" i="36"/>
  <c r="H47" i="36"/>
  <c r="I47" i="36" s="1"/>
  <c r="J47" i="36" s="1"/>
  <c r="P47" i="36" s="1"/>
  <c r="G47" i="22"/>
  <c r="G52" i="22"/>
  <c r="G44" i="22"/>
  <c r="G49" i="22"/>
  <c r="G51" i="22"/>
  <c r="G46" i="22"/>
  <c r="G50" i="22"/>
  <c r="G45" i="22"/>
  <c r="G48" i="22"/>
  <c r="G45" i="24"/>
  <c r="I45" i="24" s="1"/>
  <c r="J45" i="24" s="1"/>
  <c r="P45" i="24" s="1"/>
  <c r="G44" i="24"/>
  <c r="I44" i="24" s="1"/>
  <c r="G46" i="24"/>
  <c r="I46" i="24" s="1"/>
  <c r="J46" i="24" s="1"/>
  <c r="P46" i="24" s="1"/>
  <c r="G48" i="24"/>
  <c r="I48" i="24" s="1"/>
  <c r="J48" i="24" s="1"/>
  <c r="P48" i="24" s="1"/>
  <c r="G52" i="24"/>
  <c r="I52" i="24" s="1"/>
  <c r="J52" i="24" s="1"/>
  <c r="P52" i="24" s="1"/>
  <c r="G47" i="24"/>
  <c r="I47" i="24" s="1"/>
  <c r="J47" i="24" s="1"/>
  <c r="P47" i="24" s="1"/>
  <c r="G51" i="24"/>
  <c r="I51" i="24" s="1"/>
  <c r="J51" i="24" s="1"/>
  <c r="P51" i="24" s="1"/>
  <c r="G49" i="24"/>
  <c r="I49" i="24" s="1"/>
  <c r="J49" i="24" s="1"/>
  <c r="P49" i="24" s="1"/>
  <c r="G50" i="24"/>
  <c r="I50" i="24" s="1"/>
  <c r="J50" i="24" s="1"/>
  <c r="P50" i="24" s="1"/>
  <c r="G50" i="21"/>
  <c r="G51" i="21"/>
  <c r="G49" i="21"/>
  <c r="G44" i="21"/>
  <c r="G52" i="21"/>
  <c r="G47" i="21"/>
  <c r="G46" i="21"/>
  <c r="G48" i="21"/>
  <c r="G45" i="21"/>
  <c r="N47" i="29"/>
  <c r="L47" i="29"/>
  <c r="N48" i="29"/>
  <c r="L48" i="29"/>
  <c r="L45" i="8"/>
  <c r="N45" i="8"/>
  <c r="L46" i="5"/>
  <c r="N46" i="5"/>
  <c r="I51" i="40"/>
  <c r="J51" i="40" s="1"/>
  <c r="P51" i="40" s="1"/>
  <c r="E39" i="1"/>
  <c r="I48" i="36"/>
  <c r="J48" i="36" s="1"/>
  <c r="P48" i="36" s="1"/>
  <c r="I50" i="29"/>
  <c r="J50" i="29" s="1"/>
  <c r="P50" i="29" s="1"/>
  <c r="I49" i="14"/>
  <c r="J49" i="14" s="1"/>
  <c r="P49" i="14" s="1"/>
  <c r="I52" i="28"/>
  <c r="J52" i="28" s="1"/>
  <c r="P52" i="28" s="1"/>
  <c r="I50" i="28"/>
  <c r="J50" i="28" s="1"/>
  <c r="P50" i="28" s="1"/>
  <c r="H45" i="32"/>
  <c r="H48" i="32"/>
  <c r="H46" i="32"/>
  <c r="H51" i="32"/>
  <c r="H50" i="32"/>
  <c r="H47" i="32"/>
  <c r="H44" i="32"/>
  <c r="E31" i="1"/>
  <c r="H52" i="32"/>
  <c r="H49" i="32"/>
  <c r="G44" i="39"/>
  <c r="I44" i="39" s="1"/>
  <c r="G50" i="39"/>
  <c r="G52" i="39"/>
  <c r="I52" i="39" s="1"/>
  <c r="J52" i="39" s="1"/>
  <c r="P52" i="39" s="1"/>
  <c r="G49" i="39"/>
  <c r="G47" i="39"/>
  <c r="G46" i="39"/>
  <c r="I46" i="39" s="1"/>
  <c r="J46" i="39" s="1"/>
  <c r="P46" i="39" s="1"/>
  <c r="G48" i="39"/>
  <c r="I48" i="39" s="1"/>
  <c r="J48" i="39" s="1"/>
  <c r="P48" i="39" s="1"/>
  <c r="G51" i="39"/>
  <c r="G45" i="39"/>
  <c r="I45" i="39" s="1"/>
  <c r="J45" i="39" s="1"/>
  <c r="P45" i="39" s="1"/>
  <c r="H48" i="3"/>
  <c r="H46" i="3"/>
  <c r="H47" i="3"/>
  <c r="H51" i="3"/>
  <c r="E5" i="1"/>
  <c r="H50" i="3"/>
  <c r="H45" i="3"/>
  <c r="H52" i="3"/>
  <c r="H44" i="3"/>
  <c r="H49" i="3"/>
  <c r="H50" i="15"/>
  <c r="H51" i="15"/>
  <c r="H49" i="15"/>
  <c r="H47" i="15"/>
  <c r="I47" i="15" s="1"/>
  <c r="J47" i="15" s="1"/>
  <c r="P47" i="15" s="1"/>
  <c r="H48" i="15"/>
  <c r="I48" i="15" s="1"/>
  <c r="J48" i="15" s="1"/>
  <c r="P48" i="15" s="1"/>
  <c r="H45" i="15"/>
  <c r="I45" i="15" s="1"/>
  <c r="J45" i="15" s="1"/>
  <c r="P45" i="15" s="1"/>
  <c r="H46" i="15"/>
  <c r="I46" i="15" s="1"/>
  <c r="J46" i="15" s="1"/>
  <c r="P46" i="15" s="1"/>
  <c r="H44" i="15"/>
  <c r="H52" i="15"/>
  <c r="G52" i="13"/>
  <c r="I52" i="13" s="1"/>
  <c r="J52" i="13" s="1"/>
  <c r="P52" i="13" s="1"/>
  <c r="G51" i="13"/>
  <c r="I51" i="13" s="1"/>
  <c r="J51" i="13" s="1"/>
  <c r="P51" i="13" s="1"/>
  <c r="G48" i="13"/>
  <c r="I48" i="13" s="1"/>
  <c r="J48" i="13" s="1"/>
  <c r="P48" i="13" s="1"/>
  <c r="G47" i="13"/>
  <c r="I47" i="13" s="1"/>
  <c r="J47" i="13" s="1"/>
  <c r="P47" i="13" s="1"/>
  <c r="G44" i="13"/>
  <c r="I44" i="13" s="1"/>
  <c r="G50" i="13"/>
  <c r="I50" i="13" s="1"/>
  <c r="J50" i="13" s="1"/>
  <c r="P50" i="13" s="1"/>
  <c r="G45" i="13"/>
  <c r="I45" i="13" s="1"/>
  <c r="J45" i="13" s="1"/>
  <c r="P45" i="13" s="1"/>
  <c r="G49" i="13"/>
  <c r="I49" i="13" s="1"/>
  <c r="J49" i="13" s="1"/>
  <c r="P49" i="13" s="1"/>
  <c r="G46" i="13"/>
  <c r="I46" i="13" s="1"/>
  <c r="J46" i="13" s="1"/>
  <c r="P46" i="13" s="1"/>
  <c r="G51" i="25"/>
  <c r="I51" i="25" s="1"/>
  <c r="J51" i="25" s="1"/>
  <c r="P51" i="25" s="1"/>
  <c r="G50" i="25"/>
  <c r="I50" i="25" s="1"/>
  <c r="J50" i="25" s="1"/>
  <c r="P50" i="25" s="1"/>
  <c r="G45" i="25"/>
  <c r="I45" i="25" s="1"/>
  <c r="J45" i="25" s="1"/>
  <c r="P45" i="25" s="1"/>
  <c r="G44" i="25"/>
  <c r="I44" i="25" s="1"/>
  <c r="G47" i="25"/>
  <c r="I47" i="25" s="1"/>
  <c r="J47" i="25" s="1"/>
  <c r="P47" i="25" s="1"/>
  <c r="G49" i="25"/>
  <c r="I49" i="25" s="1"/>
  <c r="J49" i="25" s="1"/>
  <c r="P49" i="25" s="1"/>
  <c r="G48" i="25"/>
  <c r="I48" i="25" s="1"/>
  <c r="J48" i="25" s="1"/>
  <c r="P48" i="25" s="1"/>
  <c r="G46" i="25"/>
  <c r="I46" i="25" s="1"/>
  <c r="J46" i="25" s="1"/>
  <c r="P46" i="25" s="1"/>
  <c r="G52" i="25"/>
  <c r="I52" i="25" s="1"/>
  <c r="J52" i="25" s="1"/>
  <c r="P52" i="25" s="1"/>
  <c r="H48" i="21"/>
  <c r="H50" i="21"/>
  <c r="H45" i="21"/>
  <c r="H49" i="21"/>
  <c r="H44" i="21"/>
  <c r="H46" i="21"/>
  <c r="H47" i="21"/>
  <c r="H52" i="21"/>
  <c r="H51" i="21"/>
  <c r="N51" i="29"/>
  <c r="L51" i="29"/>
  <c r="G51" i="7"/>
  <c r="G50" i="7"/>
  <c r="G45" i="7"/>
  <c r="I45" i="7" s="1"/>
  <c r="J45" i="7" s="1"/>
  <c r="P45" i="7" s="1"/>
  <c r="D9" i="1"/>
  <c r="G47" i="7"/>
  <c r="G46" i="7"/>
  <c r="G44" i="7"/>
  <c r="G49" i="7"/>
  <c r="G48" i="7"/>
  <c r="G52" i="7"/>
  <c r="L50" i="8"/>
  <c r="N50" i="8"/>
  <c r="J44" i="5"/>
  <c r="P44" i="5" s="1"/>
  <c r="G41" i="5"/>
  <c r="F7" i="1" s="1"/>
  <c r="L45" i="14"/>
  <c r="N45" i="14"/>
  <c r="I50" i="36"/>
  <c r="J50" i="36" s="1"/>
  <c r="P50" i="36" s="1"/>
  <c r="E12" i="1"/>
  <c r="E19" i="1"/>
  <c r="D11" i="1"/>
  <c r="I49" i="36"/>
  <c r="J49" i="36" s="1"/>
  <c r="P49" i="36" s="1"/>
  <c r="I52" i="15"/>
  <c r="J52" i="15" s="1"/>
  <c r="P52" i="15" s="1"/>
  <c r="D40" i="1"/>
  <c r="I50" i="14"/>
  <c r="J50" i="14" s="1"/>
  <c r="P50" i="14" s="1"/>
  <c r="I45" i="28"/>
  <c r="J45" i="28" s="1"/>
  <c r="P45" i="28" s="1"/>
  <c r="I49" i="40"/>
  <c r="J49" i="40" s="1"/>
  <c r="P49" i="40" s="1"/>
  <c r="N49" i="29"/>
  <c r="L49" i="29"/>
  <c r="L51" i="14"/>
  <c r="N51" i="14"/>
  <c r="G44" i="6"/>
  <c r="G49" i="6"/>
  <c r="G51" i="6"/>
  <c r="G48" i="6"/>
  <c r="G50" i="6"/>
  <c r="G47" i="6"/>
  <c r="G52" i="6"/>
  <c r="G46" i="6"/>
  <c r="G45" i="6"/>
  <c r="H52" i="22"/>
  <c r="H44" i="22"/>
  <c r="H46" i="22"/>
  <c r="H50" i="22"/>
  <c r="H45" i="22"/>
  <c r="H49" i="22"/>
  <c r="H51" i="22"/>
  <c r="H48" i="22"/>
  <c r="H47" i="22"/>
  <c r="H49" i="30"/>
  <c r="H52" i="30"/>
  <c r="H46" i="30"/>
  <c r="H50" i="30"/>
  <c r="H47" i="30"/>
  <c r="H51" i="30"/>
  <c r="H45" i="30"/>
  <c r="H48" i="30"/>
  <c r="H44" i="30"/>
  <c r="H49" i="12"/>
  <c r="I49" i="12" s="1"/>
  <c r="J49" i="12" s="1"/>
  <c r="P49" i="12" s="1"/>
  <c r="H50" i="12"/>
  <c r="I50" i="12" s="1"/>
  <c r="J50" i="12" s="1"/>
  <c r="P50" i="12" s="1"/>
  <c r="H45" i="12"/>
  <c r="I45" i="12" s="1"/>
  <c r="J45" i="12" s="1"/>
  <c r="P45" i="12" s="1"/>
  <c r="H51" i="12"/>
  <c r="I51" i="12" s="1"/>
  <c r="J51" i="12" s="1"/>
  <c r="P51" i="12" s="1"/>
  <c r="H46" i="12"/>
  <c r="I46" i="12" s="1"/>
  <c r="J46" i="12" s="1"/>
  <c r="P46" i="12" s="1"/>
  <c r="H52" i="12"/>
  <c r="I52" i="12" s="1"/>
  <c r="J52" i="12" s="1"/>
  <c r="P52" i="12" s="1"/>
  <c r="H48" i="12"/>
  <c r="I48" i="12" s="1"/>
  <c r="J48" i="12" s="1"/>
  <c r="P48" i="12" s="1"/>
  <c r="H44" i="12"/>
  <c r="H47" i="12"/>
  <c r="H46" i="27"/>
  <c r="I46" i="27" s="1"/>
  <c r="J46" i="27" s="1"/>
  <c r="P46" i="27" s="1"/>
  <c r="H49" i="27"/>
  <c r="H50" i="27"/>
  <c r="I50" i="27" s="1"/>
  <c r="J50" i="27" s="1"/>
  <c r="P50" i="27" s="1"/>
  <c r="H44" i="27"/>
  <c r="I44" i="27" s="1"/>
  <c r="H47" i="27"/>
  <c r="I47" i="27" s="1"/>
  <c r="J47" i="27" s="1"/>
  <c r="P47" i="27" s="1"/>
  <c r="H48" i="27"/>
  <c r="H51" i="27"/>
  <c r="H45" i="27"/>
  <c r="I45" i="27" s="1"/>
  <c r="J45" i="27" s="1"/>
  <c r="P45" i="27" s="1"/>
  <c r="H52" i="27"/>
  <c r="I52" i="27" s="1"/>
  <c r="J52" i="27" s="1"/>
  <c r="P52" i="27" s="1"/>
  <c r="H51" i="6"/>
  <c r="H48" i="6"/>
  <c r="H52" i="6"/>
  <c r="H47" i="6"/>
  <c r="H46" i="6"/>
  <c r="H44" i="6"/>
  <c r="H45" i="6"/>
  <c r="H49" i="6"/>
  <c r="H50" i="6"/>
  <c r="G47" i="9"/>
  <c r="G51" i="9"/>
  <c r="G45" i="9"/>
  <c r="G44" i="9"/>
  <c r="G48" i="9"/>
  <c r="G46" i="9"/>
  <c r="G52" i="9"/>
  <c r="G49" i="9"/>
  <c r="G50" i="9"/>
  <c r="N46" i="8"/>
  <c r="L46" i="8"/>
  <c r="N46" i="29"/>
  <c r="L46" i="29"/>
  <c r="H46" i="2"/>
  <c r="H44" i="2"/>
  <c r="H50" i="2"/>
  <c r="I50" i="2" s="1"/>
  <c r="J50" i="2" s="1"/>
  <c r="P50" i="2" s="1"/>
  <c r="H49" i="2"/>
  <c r="I49" i="2" s="1"/>
  <c r="J49" i="2" s="1"/>
  <c r="P49" i="2" s="1"/>
  <c r="H47" i="2"/>
  <c r="I47" i="2" s="1"/>
  <c r="J47" i="2" s="1"/>
  <c r="P47" i="2" s="1"/>
  <c r="H51" i="2"/>
  <c r="I51" i="2" s="1"/>
  <c r="J51" i="2" s="1"/>
  <c r="P51" i="2" s="1"/>
  <c r="H48" i="2"/>
  <c r="I48" i="2" s="1"/>
  <c r="J48" i="2" s="1"/>
  <c r="P48" i="2" s="1"/>
  <c r="H52" i="2"/>
  <c r="I52" i="2" s="1"/>
  <c r="J52" i="2" s="1"/>
  <c r="P52" i="2" s="1"/>
  <c r="H45" i="2"/>
  <c r="I45" i="2" s="1"/>
  <c r="J45" i="2" s="1"/>
  <c r="P45" i="2" s="1"/>
  <c r="G46" i="41"/>
  <c r="G45" i="41"/>
  <c r="G51" i="41"/>
  <c r="G49" i="41"/>
  <c r="G48" i="41"/>
  <c r="G50" i="41"/>
  <c r="G47" i="41"/>
  <c r="I47" i="41" s="1"/>
  <c r="J47" i="41" s="1"/>
  <c r="P47" i="41" s="1"/>
  <c r="G52" i="41"/>
  <c r="G44" i="41"/>
  <c r="G41" i="8"/>
  <c r="F10" i="1" s="1"/>
  <c r="J44" i="8"/>
  <c r="P44" i="8" s="1"/>
  <c r="L45" i="5"/>
  <c r="N45" i="5"/>
  <c r="L52" i="5"/>
  <c r="N52" i="5"/>
  <c r="L48" i="5"/>
  <c r="N48" i="5"/>
  <c r="I48" i="17"/>
  <c r="J48" i="17" s="1"/>
  <c r="P48" i="17" s="1"/>
  <c r="I48" i="16"/>
  <c r="J48" i="16" s="1"/>
  <c r="P48" i="16" s="1"/>
  <c r="D5" i="1"/>
  <c r="I48" i="27"/>
  <c r="J48" i="27" s="1"/>
  <c r="P48" i="27" s="1"/>
  <c r="E21" i="1"/>
  <c r="I47" i="12"/>
  <c r="J47" i="12" s="1"/>
  <c r="P47" i="12" s="1"/>
  <c r="I44" i="15"/>
  <c r="I48" i="14"/>
  <c r="J48" i="14" s="1"/>
  <c r="P48" i="14" s="1"/>
  <c r="I44" i="28"/>
  <c r="I46" i="40"/>
  <c r="J46" i="40" s="1"/>
  <c r="P46" i="40" s="1"/>
  <c r="I45" i="40"/>
  <c r="J45" i="40" s="1"/>
  <c r="P45" i="40" s="1"/>
  <c r="H46" i="18"/>
  <c r="H44" i="18"/>
  <c r="H52" i="18"/>
  <c r="H47" i="18"/>
  <c r="H51" i="18"/>
  <c r="H48" i="18"/>
  <c r="H49" i="18"/>
  <c r="H50" i="18"/>
  <c r="H45" i="18"/>
  <c r="L48" i="8"/>
  <c r="N48" i="8"/>
  <c r="G44" i="35"/>
  <c r="I44" i="35" s="1"/>
  <c r="G45" i="35"/>
  <c r="I45" i="35" s="1"/>
  <c r="J45" i="35" s="1"/>
  <c r="P45" i="35" s="1"/>
  <c r="G49" i="35"/>
  <c r="I49" i="35" s="1"/>
  <c r="J49" i="35" s="1"/>
  <c r="P49" i="35" s="1"/>
  <c r="G46" i="35"/>
  <c r="I46" i="35" s="1"/>
  <c r="J46" i="35" s="1"/>
  <c r="P46" i="35" s="1"/>
  <c r="G50" i="35"/>
  <c r="I50" i="35" s="1"/>
  <c r="J50" i="35" s="1"/>
  <c r="P50" i="35" s="1"/>
  <c r="G48" i="35"/>
  <c r="I48" i="35" s="1"/>
  <c r="J48" i="35" s="1"/>
  <c r="P48" i="35" s="1"/>
  <c r="G52" i="35"/>
  <c r="I52" i="35" s="1"/>
  <c r="J52" i="35" s="1"/>
  <c r="P52" i="35" s="1"/>
  <c r="G47" i="35"/>
  <c r="I47" i="35" s="1"/>
  <c r="J47" i="35" s="1"/>
  <c r="P47" i="35" s="1"/>
  <c r="G51" i="35"/>
  <c r="I51" i="35" s="1"/>
  <c r="J51" i="35" s="1"/>
  <c r="P51" i="35" s="1"/>
  <c r="H46" i="20"/>
  <c r="H45" i="20"/>
  <c r="H48" i="20"/>
  <c r="H44" i="20"/>
  <c r="H51" i="20"/>
  <c r="H49" i="20"/>
  <c r="H50" i="20"/>
  <c r="H47" i="20"/>
  <c r="H52" i="20"/>
  <c r="H50" i="16"/>
  <c r="I50" i="16" s="1"/>
  <c r="J50" i="16" s="1"/>
  <c r="P50" i="16" s="1"/>
  <c r="H51" i="16"/>
  <c r="I51" i="16" s="1"/>
  <c r="J51" i="16" s="1"/>
  <c r="P51" i="16" s="1"/>
  <c r="H52" i="16"/>
  <c r="I52" i="16" s="1"/>
  <c r="J52" i="16" s="1"/>
  <c r="P52" i="16" s="1"/>
  <c r="H46" i="16"/>
  <c r="I46" i="16" s="1"/>
  <c r="J46" i="16" s="1"/>
  <c r="P46" i="16" s="1"/>
  <c r="H44" i="16"/>
  <c r="H49" i="16"/>
  <c r="H48" i="16"/>
  <c r="H47" i="16"/>
  <c r="I47" i="16" s="1"/>
  <c r="J47" i="16" s="1"/>
  <c r="P47" i="16" s="1"/>
  <c r="H45" i="16"/>
  <c r="I45" i="16" s="1"/>
  <c r="J45" i="16" s="1"/>
  <c r="P45" i="16" s="1"/>
  <c r="D30" i="1"/>
  <c r="G51" i="31"/>
  <c r="I51" i="31" s="1"/>
  <c r="J51" i="31" s="1"/>
  <c r="P51" i="31" s="1"/>
  <c r="G46" i="31"/>
  <c r="I46" i="31" s="1"/>
  <c r="J46" i="31" s="1"/>
  <c r="P46" i="31" s="1"/>
  <c r="G52" i="31"/>
  <c r="I52" i="31" s="1"/>
  <c r="J52" i="31" s="1"/>
  <c r="P52" i="31" s="1"/>
  <c r="G47" i="31"/>
  <c r="I47" i="31" s="1"/>
  <c r="J47" i="31" s="1"/>
  <c r="P47" i="31" s="1"/>
  <c r="G49" i="31"/>
  <c r="I49" i="31" s="1"/>
  <c r="J49" i="31" s="1"/>
  <c r="P49" i="31" s="1"/>
  <c r="G48" i="31"/>
  <c r="I48" i="31" s="1"/>
  <c r="J48" i="31" s="1"/>
  <c r="P48" i="31" s="1"/>
  <c r="G45" i="31"/>
  <c r="I45" i="31" s="1"/>
  <c r="J45" i="31" s="1"/>
  <c r="P45" i="31" s="1"/>
  <c r="G44" i="31"/>
  <c r="I44" i="31" s="1"/>
  <c r="G50" i="31"/>
  <c r="I50" i="31" s="1"/>
  <c r="J50" i="31" s="1"/>
  <c r="P50" i="31" s="1"/>
  <c r="H47" i="4"/>
  <c r="H49" i="4"/>
  <c r="I49" i="4" s="1"/>
  <c r="J49" i="4" s="1"/>
  <c r="P49" i="4" s="1"/>
  <c r="H52" i="4"/>
  <c r="I52" i="4" s="1"/>
  <c r="J52" i="4" s="1"/>
  <c r="P52" i="4" s="1"/>
  <c r="H48" i="4"/>
  <c r="I48" i="4" s="1"/>
  <c r="J48" i="4" s="1"/>
  <c r="P48" i="4" s="1"/>
  <c r="H50" i="4"/>
  <c r="I50" i="4" s="1"/>
  <c r="J50" i="4" s="1"/>
  <c r="P50" i="4" s="1"/>
  <c r="H44" i="4"/>
  <c r="I44" i="4" s="1"/>
  <c r="H46" i="4"/>
  <c r="I46" i="4" s="1"/>
  <c r="J46" i="4" s="1"/>
  <c r="P46" i="4" s="1"/>
  <c r="H51" i="4"/>
  <c r="I51" i="4" s="1"/>
  <c r="J51" i="4" s="1"/>
  <c r="P51" i="4" s="1"/>
  <c r="H45" i="4"/>
  <c r="I45" i="4" s="1"/>
  <c r="J45" i="4" s="1"/>
  <c r="P45" i="4" s="1"/>
  <c r="G49" i="30"/>
  <c r="I49" i="30" s="1"/>
  <c r="J49" i="30" s="1"/>
  <c r="P49" i="30" s="1"/>
  <c r="G45" i="30"/>
  <c r="G52" i="30"/>
  <c r="G51" i="30"/>
  <c r="G44" i="30"/>
  <c r="I44" i="30" s="1"/>
  <c r="G50" i="30"/>
  <c r="G46" i="30"/>
  <c r="I46" i="30" s="1"/>
  <c r="J46" i="30" s="1"/>
  <c r="P46" i="30" s="1"/>
  <c r="G47" i="30"/>
  <c r="G48" i="30"/>
  <c r="I48" i="30" s="1"/>
  <c r="J48" i="30" s="1"/>
  <c r="P48" i="30" s="1"/>
  <c r="H45" i="7"/>
  <c r="H44" i="7"/>
  <c r="H51" i="7"/>
  <c r="H52" i="7"/>
  <c r="H47" i="7"/>
  <c r="H46" i="7"/>
  <c r="H49" i="7"/>
  <c r="H48" i="7"/>
  <c r="H50" i="7"/>
  <c r="H47" i="17"/>
  <c r="H51" i="17"/>
  <c r="I51" i="17" s="1"/>
  <c r="J51" i="17" s="1"/>
  <c r="P51" i="17" s="1"/>
  <c r="H46" i="17"/>
  <c r="I46" i="17" s="1"/>
  <c r="J46" i="17" s="1"/>
  <c r="P46" i="17" s="1"/>
  <c r="H49" i="17"/>
  <c r="I49" i="17" s="1"/>
  <c r="J49" i="17" s="1"/>
  <c r="P49" i="17" s="1"/>
  <c r="H45" i="17"/>
  <c r="I45" i="17" s="1"/>
  <c r="J45" i="17" s="1"/>
  <c r="P45" i="17" s="1"/>
  <c r="H48" i="17"/>
  <c r="H52" i="17"/>
  <c r="I52" i="17" s="1"/>
  <c r="J52" i="17" s="1"/>
  <c r="P52" i="17" s="1"/>
  <c r="H50" i="17"/>
  <c r="I50" i="17" s="1"/>
  <c r="J50" i="17" s="1"/>
  <c r="P50" i="17" s="1"/>
  <c r="H44" i="17"/>
  <c r="I44" i="17" s="1"/>
  <c r="L49" i="5"/>
  <c r="N49" i="5"/>
  <c r="H46" i="33"/>
  <c r="I46" i="33" s="1"/>
  <c r="J46" i="33" s="1"/>
  <c r="P46" i="33" s="1"/>
  <c r="H50" i="33"/>
  <c r="I50" i="33" s="1"/>
  <c r="J50" i="33" s="1"/>
  <c r="P50" i="33" s="1"/>
  <c r="H47" i="33"/>
  <c r="I47" i="33" s="1"/>
  <c r="J47" i="33" s="1"/>
  <c r="P47" i="33" s="1"/>
  <c r="H48" i="33"/>
  <c r="I48" i="33" s="1"/>
  <c r="J48" i="33" s="1"/>
  <c r="P48" i="33" s="1"/>
  <c r="H51" i="33"/>
  <c r="I51" i="33" s="1"/>
  <c r="J51" i="33" s="1"/>
  <c r="P51" i="33" s="1"/>
  <c r="H52" i="33"/>
  <c r="I52" i="33" s="1"/>
  <c r="J52" i="33" s="1"/>
  <c r="P52" i="33" s="1"/>
  <c r="H45" i="33"/>
  <c r="I45" i="33" s="1"/>
  <c r="J45" i="33" s="1"/>
  <c r="P45" i="33" s="1"/>
  <c r="H49" i="33"/>
  <c r="I49" i="33" s="1"/>
  <c r="J49" i="33" s="1"/>
  <c r="P49" i="33" s="1"/>
  <c r="H44" i="33"/>
  <c r="I44" i="33" s="1"/>
  <c r="L47" i="5"/>
  <c r="N47" i="5"/>
  <c r="I51" i="27"/>
  <c r="J51" i="27" s="1"/>
  <c r="P51" i="27" s="1"/>
  <c r="I44" i="2"/>
  <c r="D13" i="1"/>
  <c r="I51" i="37"/>
  <c r="J51" i="37" s="1"/>
  <c r="P51" i="37" s="1"/>
  <c r="I46" i="36"/>
  <c r="J46" i="36" s="1"/>
  <c r="P46" i="36" s="1"/>
  <c r="I49" i="27"/>
  <c r="J49" i="27" s="1"/>
  <c r="P49" i="27" s="1"/>
  <c r="I49" i="8"/>
  <c r="J49" i="8" s="1"/>
  <c r="P49" i="8" s="1"/>
  <c r="I46" i="14"/>
  <c r="J46" i="14" s="1"/>
  <c r="P46" i="14" s="1"/>
  <c r="I48" i="40"/>
  <c r="J48" i="40" s="1"/>
  <c r="P48" i="40" s="1"/>
  <c r="H46" i="41"/>
  <c r="H49" i="41"/>
  <c r="H50" i="41"/>
  <c r="H52" i="41"/>
  <c r="H48" i="41"/>
  <c r="H51" i="41"/>
  <c r="H47" i="41"/>
  <c r="H45" i="41"/>
  <c r="H44" i="41"/>
  <c r="G48" i="34"/>
  <c r="I48" i="34" s="1"/>
  <c r="J48" i="34" s="1"/>
  <c r="P48" i="34" s="1"/>
  <c r="G49" i="34"/>
  <c r="G50" i="34"/>
  <c r="I50" i="34" s="1"/>
  <c r="J50" i="34" s="1"/>
  <c r="P50" i="34" s="1"/>
  <c r="G51" i="34"/>
  <c r="I51" i="34" s="1"/>
  <c r="J51" i="34" s="1"/>
  <c r="P51" i="34" s="1"/>
  <c r="G46" i="34"/>
  <c r="I46" i="34" s="1"/>
  <c r="J46" i="34" s="1"/>
  <c r="P46" i="34" s="1"/>
  <c r="G44" i="34"/>
  <c r="I44" i="34" s="1"/>
  <c r="G45" i="34"/>
  <c r="I45" i="34" s="1"/>
  <c r="J45" i="34" s="1"/>
  <c r="P45" i="34" s="1"/>
  <c r="G47" i="34"/>
  <c r="I47" i="34" s="1"/>
  <c r="J47" i="34" s="1"/>
  <c r="P47" i="34" s="1"/>
  <c r="G52" i="34"/>
  <c r="J44" i="29"/>
  <c r="P44" i="29" s="1"/>
  <c r="G41" i="29"/>
  <c r="F28" i="1" s="1"/>
  <c r="N51" i="8"/>
  <c r="L51" i="8"/>
  <c r="L46" i="28"/>
  <c r="N46" i="28"/>
  <c r="G45" i="26"/>
  <c r="I45" i="26" s="1"/>
  <c r="J45" i="26" s="1"/>
  <c r="P45" i="26" s="1"/>
  <c r="G49" i="26"/>
  <c r="I49" i="26" s="1"/>
  <c r="J49" i="26" s="1"/>
  <c r="P49" i="26" s="1"/>
  <c r="G46" i="26"/>
  <c r="I46" i="26" s="1"/>
  <c r="J46" i="26" s="1"/>
  <c r="P46" i="26" s="1"/>
  <c r="G50" i="26"/>
  <c r="I50" i="26" s="1"/>
  <c r="J50" i="26" s="1"/>
  <c r="P50" i="26" s="1"/>
  <c r="G44" i="26"/>
  <c r="I44" i="26" s="1"/>
  <c r="G47" i="26"/>
  <c r="I47" i="26" s="1"/>
  <c r="J47" i="26" s="1"/>
  <c r="P47" i="26" s="1"/>
  <c r="G48" i="26"/>
  <c r="I48" i="26" s="1"/>
  <c r="J48" i="26" s="1"/>
  <c r="P48" i="26" s="1"/>
  <c r="G51" i="26"/>
  <c r="I51" i="26" s="1"/>
  <c r="J51" i="26" s="1"/>
  <c r="P51" i="26" s="1"/>
  <c r="G52" i="26"/>
  <c r="I52" i="26" s="1"/>
  <c r="J52" i="26" s="1"/>
  <c r="P52" i="26" s="1"/>
  <c r="D37" i="1"/>
  <c r="G46" i="38"/>
  <c r="I46" i="38" s="1"/>
  <c r="J46" i="38" s="1"/>
  <c r="P46" i="38" s="1"/>
  <c r="G50" i="38"/>
  <c r="I50" i="38" s="1"/>
  <c r="J50" i="38" s="1"/>
  <c r="P50" i="38" s="1"/>
  <c r="G44" i="38"/>
  <c r="I44" i="38" s="1"/>
  <c r="G49" i="38"/>
  <c r="I49" i="38" s="1"/>
  <c r="J49" i="38" s="1"/>
  <c r="P49" i="38" s="1"/>
  <c r="G48" i="38"/>
  <c r="I48" i="38" s="1"/>
  <c r="J48" i="38" s="1"/>
  <c r="P48" i="38" s="1"/>
  <c r="G45" i="38"/>
  <c r="I45" i="38" s="1"/>
  <c r="J45" i="38" s="1"/>
  <c r="P45" i="38" s="1"/>
  <c r="G51" i="38"/>
  <c r="I51" i="38" s="1"/>
  <c r="J51" i="38" s="1"/>
  <c r="P51" i="38" s="1"/>
  <c r="G47" i="38"/>
  <c r="I47" i="38" s="1"/>
  <c r="J47" i="38" s="1"/>
  <c r="P47" i="38" s="1"/>
  <c r="G52" i="38"/>
  <c r="I52" i="38" s="1"/>
  <c r="J52" i="38" s="1"/>
  <c r="P52" i="38" s="1"/>
  <c r="H46" i="37"/>
  <c r="I46" i="37" s="1"/>
  <c r="J46" i="37" s="1"/>
  <c r="P46" i="37" s="1"/>
  <c r="H50" i="37"/>
  <c r="I50" i="37" s="1"/>
  <c r="J50" i="37" s="1"/>
  <c r="P50" i="37" s="1"/>
  <c r="E36" i="1"/>
  <c r="H51" i="37"/>
  <c r="H45" i="37"/>
  <c r="I45" i="37" s="1"/>
  <c r="J45" i="37" s="1"/>
  <c r="P45" i="37" s="1"/>
  <c r="H47" i="37"/>
  <c r="I47" i="37" s="1"/>
  <c r="J47" i="37" s="1"/>
  <c r="P47" i="37" s="1"/>
  <c r="H44" i="37"/>
  <c r="I44" i="37" s="1"/>
  <c r="H48" i="37"/>
  <c r="I48" i="37" s="1"/>
  <c r="J48" i="37" s="1"/>
  <c r="P48" i="37" s="1"/>
  <c r="H52" i="37"/>
  <c r="I52" i="37" s="1"/>
  <c r="J52" i="37" s="1"/>
  <c r="P52" i="37" s="1"/>
  <c r="H49" i="37"/>
  <c r="I49" i="37" s="1"/>
  <c r="J49" i="37" s="1"/>
  <c r="P49" i="37" s="1"/>
  <c r="G48" i="32"/>
  <c r="I48" i="32" s="1"/>
  <c r="J48" i="32" s="1"/>
  <c r="P48" i="32" s="1"/>
  <c r="G49" i="32"/>
  <c r="G52" i="32"/>
  <c r="I52" i="32" s="1"/>
  <c r="J52" i="32" s="1"/>
  <c r="P52" i="32" s="1"/>
  <c r="G47" i="32"/>
  <c r="I47" i="32" s="1"/>
  <c r="J47" i="32" s="1"/>
  <c r="P47" i="32" s="1"/>
  <c r="G45" i="32"/>
  <c r="G51" i="32"/>
  <c r="D31" i="1"/>
  <c r="G46" i="32"/>
  <c r="I46" i="32" s="1"/>
  <c r="J46" i="32" s="1"/>
  <c r="P46" i="32" s="1"/>
  <c r="G50" i="32"/>
  <c r="G44" i="32"/>
  <c r="I44" i="32" s="1"/>
  <c r="G51" i="19"/>
  <c r="I51" i="19" s="1"/>
  <c r="J51" i="19" s="1"/>
  <c r="P51" i="19" s="1"/>
  <c r="G46" i="19"/>
  <c r="G45" i="19"/>
  <c r="I45" i="19" s="1"/>
  <c r="J45" i="19" s="1"/>
  <c r="P45" i="19" s="1"/>
  <c r="G49" i="19"/>
  <c r="I49" i="19" s="1"/>
  <c r="J49" i="19" s="1"/>
  <c r="P49" i="19" s="1"/>
  <c r="G47" i="19"/>
  <c r="G52" i="19"/>
  <c r="I52" i="19" s="1"/>
  <c r="J52" i="19" s="1"/>
  <c r="P52" i="19" s="1"/>
  <c r="G44" i="19"/>
  <c r="I44" i="19" s="1"/>
  <c r="G48" i="19"/>
  <c r="G50" i="19"/>
  <c r="I50" i="19" s="1"/>
  <c r="J50" i="19" s="1"/>
  <c r="P50" i="19" s="1"/>
  <c r="L45" i="29"/>
  <c r="N45" i="29"/>
  <c r="H48" i="9"/>
  <c r="H47" i="9"/>
  <c r="H49" i="9"/>
  <c r="H45" i="9"/>
  <c r="H44" i="9"/>
  <c r="H50" i="9"/>
  <c r="H52" i="9"/>
  <c r="H46" i="9"/>
  <c r="H51" i="9"/>
  <c r="L52" i="8"/>
  <c r="N52" i="8"/>
  <c r="L47" i="8"/>
  <c r="N47" i="8"/>
  <c r="J44" i="14"/>
  <c r="P44" i="14" s="1"/>
  <c r="D20" i="1"/>
  <c r="I47" i="17"/>
  <c r="J47" i="17" s="1"/>
  <c r="P47" i="17" s="1"/>
  <c r="D41" i="1"/>
  <c r="E33" i="1"/>
  <c r="D23" i="1"/>
  <c r="I51" i="15"/>
  <c r="J51" i="15" s="1"/>
  <c r="P51" i="15" s="1"/>
  <c r="I44" i="36"/>
  <c r="I44" i="16"/>
  <c r="I49" i="16"/>
  <c r="J49" i="16" s="1"/>
  <c r="P49" i="16" s="1"/>
  <c r="D18" i="1"/>
  <c r="I47" i="4"/>
  <c r="J47" i="4" s="1"/>
  <c r="P47" i="4" s="1"/>
  <c r="E18" i="1"/>
  <c r="I44" i="12"/>
  <c r="I49" i="15"/>
  <c r="J49" i="15" s="1"/>
  <c r="P49" i="15" s="1"/>
  <c r="I46" i="2"/>
  <c r="J46" i="2" s="1"/>
  <c r="P46" i="2" s="1"/>
  <c r="E40" i="1"/>
  <c r="I50" i="5"/>
  <c r="J50" i="5" s="1"/>
  <c r="P50" i="5" s="1"/>
  <c r="I51" i="28"/>
  <c r="J51" i="28" s="1"/>
  <c r="P51" i="28" s="1"/>
  <c r="D34" i="1"/>
  <c r="I44" i="40"/>
  <c r="I47" i="40"/>
  <c r="J47" i="40" s="1"/>
  <c r="P47" i="40" s="1"/>
  <c r="D29" i="1"/>
  <c r="I47" i="22" l="1"/>
  <c r="J47" i="22" s="1"/>
  <c r="P47" i="22" s="1"/>
  <c r="I47" i="18"/>
  <c r="J47" i="18" s="1"/>
  <c r="P47" i="18" s="1"/>
  <c r="N52" i="14"/>
  <c r="L52" i="14"/>
  <c r="I48" i="20"/>
  <c r="J48" i="20" s="1"/>
  <c r="P48" i="20" s="1"/>
  <c r="N47" i="14"/>
  <c r="L47" i="14"/>
  <c r="I46" i="41"/>
  <c r="J46" i="41" s="1"/>
  <c r="P46" i="41" s="1"/>
  <c r="I47" i="39"/>
  <c r="J47" i="39" s="1"/>
  <c r="P47" i="39" s="1"/>
  <c r="I50" i="15"/>
  <c r="J50" i="15" s="1"/>
  <c r="P50" i="15" s="1"/>
  <c r="I44" i="9"/>
  <c r="I52" i="7"/>
  <c r="J52" i="7" s="1"/>
  <c r="P52" i="7" s="1"/>
  <c r="I48" i="21"/>
  <c r="J48" i="21" s="1"/>
  <c r="P48" i="21" s="1"/>
  <c r="L48" i="21" s="1"/>
  <c r="I45" i="3"/>
  <c r="J45" i="3" s="1"/>
  <c r="P45" i="3" s="1"/>
  <c r="L45" i="3" s="1"/>
  <c r="I46" i="21"/>
  <c r="J46" i="21" s="1"/>
  <c r="P46" i="21" s="1"/>
  <c r="L46" i="21" s="1"/>
  <c r="I50" i="3"/>
  <c r="J50" i="3" s="1"/>
  <c r="P50" i="3" s="1"/>
  <c r="I45" i="42"/>
  <c r="J45" i="42" s="1"/>
  <c r="P45" i="42" s="1"/>
  <c r="I45" i="22"/>
  <c r="J45" i="22" s="1"/>
  <c r="P45" i="22" s="1"/>
  <c r="I47" i="20"/>
  <c r="J47" i="20" s="1"/>
  <c r="P47" i="20" s="1"/>
  <c r="I50" i="22"/>
  <c r="J50" i="22" s="1"/>
  <c r="P50" i="22" s="1"/>
  <c r="I48" i="18"/>
  <c r="J48" i="18" s="1"/>
  <c r="P48" i="18" s="1"/>
  <c r="I51" i="30"/>
  <c r="J51" i="30" s="1"/>
  <c r="P51" i="30" s="1"/>
  <c r="I52" i="30"/>
  <c r="J52" i="30" s="1"/>
  <c r="P52" i="30" s="1"/>
  <c r="I50" i="6"/>
  <c r="J50" i="6" s="1"/>
  <c r="P50" i="6" s="1"/>
  <c r="I45" i="32"/>
  <c r="J45" i="32" s="1"/>
  <c r="P45" i="32" s="1"/>
  <c r="I45" i="30"/>
  <c r="J45" i="30" s="1"/>
  <c r="P45" i="30" s="1"/>
  <c r="I48" i="6"/>
  <c r="J48" i="6" s="1"/>
  <c r="P48" i="6" s="1"/>
  <c r="G41" i="14"/>
  <c r="F14" i="1" s="1"/>
  <c r="I51" i="18"/>
  <c r="J51" i="18" s="1"/>
  <c r="P51" i="18" s="1"/>
  <c r="L51" i="18" s="1"/>
  <c r="N52" i="40"/>
  <c r="L52" i="40"/>
  <c r="N47" i="33"/>
  <c r="L47" i="33"/>
  <c r="L48" i="2"/>
  <c r="N48" i="2"/>
  <c r="N50" i="40"/>
  <c r="L50" i="40"/>
  <c r="N47" i="37"/>
  <c r="L47" i="37"/>
  <c r="L52" i="2"/>
  <c r="N52" i="2"/>
  <c r="L49" i="33"/>
  <c r="N49" i="33"/>
  <c r="N45" i="37"/>
  <c r="L45" i="37"/>
  <c r="J44" i="37"/>
  <c r="P44" i="37" s="1"/>
  <c r="G41" i="37"/>
  <c r="F36" i="1" s="1"/>
  <c r="L46" i="37"/>
  <c r="N46" i="37"/>
  <c r="L51" i="33"/>
  <c r="N51" i="33"/>
  <c r="L46" i="4"/>
  <c r="N46" i="4"/>
  <c r="N51" i="16"/>
  <c r="L51" i="16"/>
  <c r="L45" i="2"/>
  <c r="N45" i="2"/>
  <c r="N50" i="2"/>
  <c r="L50" i="2"/>
  <c r="J44" i="27"/>
  <c r="P44" i="27" s="1"/>
  <c r="G41" i="27"/>
  <c r="F26" i="1" s="1"/>
  <c r="L48" i="12"/>
  <c r="N48" i="12"/>
  <c r="N49" i="12"/>
  <c r="L49" i="12"/>
  <c r="L48" i="37"/>
  <c r="N48" i="37"/>
  <c r="L49" i="2"/>
  <c r="N49" i="2"/>
  <c r="L50" i="37"/>
  <c r="N50" i="37"/>
  <c r="L52" i="33"/>
  <c r="N52" i="33"/>
  <c r="L51" i="4"/>
  <c r="N51" i="4"/>
  <c r="L49" i="4"/>
  <c r="N49" i="4"/>
  <c r="L45" i="16"/>
  <c r="N45" i="16"/>
  <c r="N47" i="27"/>
  <c r="L47" i="27"/>
  <c r="N52" i="37"/>
  <c r="L52" i="37"/>
  <c r="N46" i="33"/>
  <c r="L46" i="33"/>
  <c r="N52" i="4"/>
  <c r="L52" i="4"/>
  <c r="N46" i="16"/>
  <c r="L46" i="16"/>
  <c r="N51" i="28"/>
  <c r="L51" i="28"/>
  <c r="J44" i="16"/>
  <c r="P44" i="16" s="1"/>
  <c r="G41" i="16"/>
  <c r="F16" i="1" s="1"/>
  <c r="N48" i="38"/>
  <c r="L48" i="38"/>
  <c r="N49" i="8"/>
  <c r="L49" i="8"/>
  <c r="L49" i="37"/>
  <c r="N49" i="37"/>
  <c r="L49" i="31"/>
  <c r="N49" i="31"/>
  <c r="J44" i="15"/>
  <c r="P44" i="15" s="1"/>
  <c r="G41" i="15"/>
  <c r="F15" i="1" s="1"/>
  <c r="N45" i="7"/>
  <c r="L45" i="7"/>
  <c r="L51" i="13"/>
  <c r="N51" i="13"/>
  <c r="L50" i="22"/>
  <c r="N50" i="22"/>
  <c r="N50" i="42"/>
  <c r="L50" i="42"/>
  <c r="J44" i="19"/>
  <c r="P44" i="19" s="1"/>
  <c r="L48" i="34"/>
  <c r="N48" i="34"/>
  <c r="L51" i="12"/>
  <c r="N51" i="12"/>
  <c r="N48" i="31"/>
  <c r="L48" i="31"/>
  <c r="N46" i="41"/>
  <c r="L46" i="41"/>
  <c r="N50" i="6"/>
  <c r="L50" i="6"/>
  <c r="L49" i="25"/>
  <c r="N49" i="25"/>
  <c r="N48" i="39"/>
  <c r="L48" i="39"/>
  <c r="N45" i="22"/>
  <c r="L45" i="22"/>
  <c r="N45" i="3"/>
  <c r="N46" i="2"/>
  <c r="L46" i="2"/>
  <c r="N44" i="14"/>
  <c r="L44" i="14"/>
  <c r="L51" i="38"/>
  <c r="N51" i="38"/>
  <c r="L46" i="38"/>
  <c r="N46" i="38"/>
  <c r="J44" i="26"/>
  <c r="P44" i="26" s="1"/>
  <c r="G41" i="26"/>
  <c r="F25" i="1" s="1"/>
  <c r="L47" i="34"/>
  <c r="N47" i="34"/>
  <c r="N47" i="16"/>
  <c r="L47" i="16"/>
  <c r="L50" i="33"/>
  <c r="N50" i="33"/>
  <c r="N52" i="17"/>
  <c r="L52" i="17"/>
  <c r="L46" i="30"/>
  <c r="N46" i="30"/>
  <c r="N49" i="30"/>
  <c r="L49" i="30"/>
  <c r="N45" i="31"/>
  <c r="L45" i="31"/>
  <c r="N51" i="31"/>
  <c r="L51" i="31"/>
  <c r="L50" i="35"/>
  <c r="N50" i="35"/>
  <c r="G41" i="28"/>
  <c r="F27" i="1" s="1"/>
  <c r="J44" i="28"/>
  <c r="P44" i="28" s="1"/>
  <c r="N47" i="12"/>
  <c r="L47" i="12"/>
  <c r="N50" i="14"/>
  <c r="L50" i="14"/>
  <c r="L50" i="36"/>
  <c r="N50" i="36"/>
  <c r="L48" i="25"/>
  <c r="N48" i="25"/>
  <c r="N51" i="25"/>
  <c r="L51" i="25"/>
  <c r="N47" i="13"/>
  <c r="L47" i="13"/>
  <c r="N46" i="15"/>
  <c r="L46" i="15"/>
  <c r="L50" i="15"/>
  <c r="N50" i="15"/>
  <c r="N50" i="29"/>
  <c r="L50" i="29"/>
  <c r="N47" i="24"/>
  <c r="L47" i="24"/>
  <c r="N45" i="36"/>
  <c r="L45" i="36"/>
  <c r="L51" i="36"/>
  <c r="N51" i="36"/>
  <c r="N47" i="42"/>
  <c r="L47" i="42"/>
  <c r="N52" i="42"/>
  <c r="L52" i="42"/>
  <c r="I46" i="20"/>
  <c r="J46" i="20" s="1"/>
  <c r="P46" i="20" s="1"/>
  <c r="I48" i="19"/>
  <c r="J48" i="19" s="1"/>
  <c r="P48" i="19" s="1"/>
  <c r="I46" i="19"/>
  <c r="J46" i="19" s="1"/>
  <c r="P46" i="19" s="1"/>
  <c r="I51" i="32"/>
  <c r="J51" i="32" s="1"/>
  <c r="P51" i="32" s="1"/>
  <c r="I49" i="34"/>
  <c r="J49" i="34" s="1"/>
  <c r="P49" i="34" s="1"/>
  <c r="I52" i="41"/>
  <c r="J52" i="41" s="1"/>
  <c r="P52" i="41" s="1"/>
  <c r="I45" i="41"/>
  <c r="J45" i="41" s="1"/>
  <c r="P45" i="41" s="1"/>
  <c r="I46" i="9"/>
  <c r="J46" i="9" s="1"/>
  <c r="P46" i="9" s="1"/>
  <c r="I47" i="6"/>
  <c r="J47" i="6" s="1"/>
  <c r="P47" i="6" s="1"/>
  <c r="I47" i="7"/>
  <c r="J47" i="7" s="1"/>
  <c r="P47" i="7" s="1"/>
  <c r="I51" i="39"/>
  <c r="J51" i="39" s="1"/>
  <c r="P51" i="39" s="1"/>
  <c r="I50" i="39"/>
  <c r="J50" i="39" s="1"/>
  <c r="P50" i="39" s="1"/>
  <c r="I45" i="21"/>
  <c r="J45" i="21" s="1"/>
  <c r="P45" i="21" s="1"/>
  <c r="I49" i="21"/>
  <c r="J49" i="21" s="1"/>
  <c r="P49" i="21" s="1"/>
  <c r="I48" i="22"/>
  <c r="J48" i="22" s="1"/>
  <c r="P48" i="22" s="1"/>
  <c r="I44" i="22"/>
  <c r="I52" i="3"/>
  <c r="J52" i="3" s="1"/>
  <c r="P52" i="3" s="1"/>
  <c r="I44" i="3"/>
  <c r="I49" i="18"/>
  <c r="J49" i="18" s="1"/>
  <c r="P49" i="18" s="1"/>
  <c r="I44" i="20"/>
  <c r="I51" i="20"/>
  <c r="J51" i="20" s="1"/>
  <c r="P51" i="20" s="1"/>
  <c r="J44" i="32"/>
  <c r="P44" i="32" s="1"/>
  <c r="G41" i="32"/>
  <c r="F31" i="1" s="1"/>
  <c r="N46" i="12"/>
  <c r="L46" i="12"/>
  <c r="L45" i="17"/>
  <c r="N45" i="17"/>
  <c r="N49" i="35"/>
  <c r="L49" i="35"/>
  <c r="N48" i="17"/>
  <c r="L48" i="17"/>
  <c r="L50" i="4"/>
  <c r="N50" i="4"/>
  <c r="L47" i="25"/>
  <c r="N47" i="25"/>
  <c r="L46" i="39"/>
  <c r="N46" i="39"/>
  <c r="N48" i="24"/>
  <c r="L48" i="24"/>
  <c r="L50" i="3"/>
  <c r="N50" i="3"/>
  <c r="L48" i="20"/>
  <c r="N48" i="20"/>
  <c r="L49" i="15"/>
  <c r="N49" i="15"/>
  <c r="L51" i="19"/>
  <c r="N51" i="19"/>
  <c r="L50" i="26"/>
  <c r="N50" i="26"/>
  <c r="N46" i="36"/>
  <c r="L46" i="36"/>
  <c r="L48" i="16"/>
  <c r="N48" i="16"/>
  <c r="L50" i="12"/>
  <c r="N50" i="12"/>
  <c r="L48" i="13"/>
  <c r="N48" i="13"/>
  <c r="G41" i="39"/>
  <c r="F38" i="1" s="1"/>
  <c r="J44" i="39"/>
  <c r="P44" i="39" s="1"/>
  <c r="L51" i="17"/>
  <c r="N51" i="17"/>
  <c r="L52" i="24"/>
  <c r="N52" i="24"/>
  <c r="L49" i="42"/>
  <c r="N49" i="42"/>
  <c r="N47" i="20"/>
  <c r="L47" i="20"/>
  <c r="G41" i="40"/>
  <c r="F39" i="1" s="1"/>
  <c r="J44" i="40"/>
  <c r="P44" i="40" s="1"/>
  <c r="N47" i="40"/>
  <c r="L47" i="40"/>
  <c r="L47" i="4"/>
  <c r="N47" i="4"/>
  <c r="N51" i="15"/>
  <c r="L51" i="15"/>
  <c r="N50" i="19"/>
  <c r="L50" i="19"/>
  <c r="L45" i="19"/>
  <c r="N45" i="19"/>
  <c r="N48" i="32"/>
  <c r="L48" i="32"/>
  <c r="N47" i="38"/>
  <c r="L47" i="38"/>
  <c r="N50" i="38"/>
  <c r="L50" i="38"/>
  <c r="L47" i="26"/>
  <c r="N47" i="26"/>
  <c r="N50" i="34"/>
  <c r="L50" i="34"/>
  <c r="L48" i="40"/>
  <c r="N48" i="40"/>
  <c r="N51" i="2"/>
  <c r="L51" i="2"/>
  <c r="G41" i="2"/>
  <c r="F4" i="1" s="1"/>
  <c r="J44" i="2"/>
  <c r="P44" i="2" s="1"/>
  <c r="G41" i="33"/>
  <c r="F32" i="1" s="1"/>
  <c r="J44" i="33"/>
  <c r="P44" i="33" s="1"/>
  <c r="L50" i="17"/>
  <c r="N50" i="17"/>
  <c r="L45" i="30"/>
  <c r="N45" i="30"/>
  <c r="G41" i="31"/>
  <c r="F30" i="1" s="1"/>
  <c r="J44" i="31"/>
  <c r="P44" i="31" s="1"/>
  <c r="L46" i="31"/>
  <c r="N46" i="31"/>
  <c r="N48" i="35"/>
  <c r="L48" i="35"/>
  <c r="L46" i="40"/>
  <c r="N46" i="40"/>
  <c r="N46" i="27"/>
  <c r="L46" i="27"/>
  <c r="N45" i="28"/>
  <c r="L45" i="28"/>
  <c r="L46" i="25"/>
  <c r="N46" i="25"/>
  <c r="N50" i="25"/>
  <c r="L50" i="25"/>
  <c r="J44" i="13"/>
  <c r="P44" i="13" s="1"/>
  <c r="G41" i="13"/>
  <c r="F13" i="1" s="1"/>
  <c r="N45" i="39"/>
  <c r="L45" i="39"/>
  <c r="N52" i="39"/>
  <c r="L52" i="39"/>
  <c r="L48" i="36"/>
  <c r="N48" i="36"/>
  <c r="L51" i="24"/>
  <c r="N51" i="24"/>
  <c r="L45" i="24"/>
  <c r="N45" i="24"/>
  <c r="N51" i="42"/>
  <c r="L51" i="42"/>
  <c r="L48" i="42"/>
  <c r="N48" i="42"/>
  <c r="I48" i="7"/>
  <c r="J48" i="7" s="1"/>
  <c r="P48" i="7" s="1"/>
  <c r="I52" i="22"/>
  <c r="J52" i="22" s="1"/>
  <c r="P52" i="22" s="1"/>
  <c r="I52" i="34"/>
  <c r="J52" i="34" s="1"/>
  <c r="P52" i="34" s="1"/>
  <c r="I47" i="30"/>
  <c r="J47" i="30" s="1"/>
  <c r="P47" i="30" s="1"/>
  <c r="I44" i="41"/>
  <c r="I51" i="41"/>
  <c r="J51" i="41" s="1"/>
  <c r="P51" i="41" s="1"/>
  <c r="I52" i="9"/>
  <c r="J52" i="9" s="1"/>
  <c r="P52" i="9" s="1"/>
  <c r="I47" i="9"/>
  <c r="J47" i="9" s="1"/>
  <c r="P47" i="9" s="1"/>
  <c r="I52" i="6"/>
  <c r="J52" i="6" s="1"/>
  <c r="P52" i="6" s="1"/>
  <c r="I44" i="6"/>
  <c r="I46" i="7"/>
  <c r="J46" i="7" s="1"/>
  <c r="P46" i="7" s="1"/>
  <c r="I44" i="21"/>
  <c r="I49" i="22"/>
  <c r="J49" i="22" s="1"/>
  <c r="P49" i="22" s="1"/>
  <c r="I48" i="3"/>
  <c r="J48" i="3" s="1"/>
  <c r="P48" i="3" s="1"/>
  <c r="I46" i="3"/>
  <c r="J46" i="3" s="1"/>
  <c r="P46" i="3" s="1"/>
  <c r="I45" i="18"/>
  <c r="J45" i="18" s="1"/>
  <c r="P45" i="18" s="1"/>
  <c r="I50" i="20"/>
  <c r="J50" i="20" s="1"/>
  <c r="P50" i="20" s="1"/>
  <c r="L47" i="32"/>
  <c r="N47" i="32"/>
  <c r="N52" i="26"/>
  <c r="L52" i="26"/>
  <c r="L51" i="37"/>
  <c r="N51" i="37"/>
  <c r="J44" i="30"/>
  <c r="P44" i="30" s="1"/>
  <c r="N52" i="16"/>
  <c r="L52" i="16"/>
  <c r="N48" i="27"/>
  <c r="L48" i="27"/>
  <c r="J44" i="9"/>
  <c r="P44" i="9" s="1"/>
  <c r="N52" i="15"/>
  <c r="L52" i="15"/>
  <c r="L48" i="15"/>
  <c r="N48" i="15"/>
  <c r="N52" i="28"/>
  <c r="L52" i="28"/>
  <c r="N52" i="36"/>
  <c r="L52" i="36"/>
  <c r="N47" i="18"/>
  <c r="L47" i="18"/>
  <c r="L45" i="32"/>
  <c r="N45" i="32"/>
  <c r="L46" i="14"/>
  <c r="N46" i="14"/>
  <c r="L51" i="27"/>
  <c r="N51" i="27"/>
  <c r="N45" i="4"/>
  <c r="L45" i="4"/>
  <c r="L48" i="14"/>
  <c r="N48" i="14"/>
  <c r="L52" i="7"/>
  <c r="N52" i="7"/>
  <c r="L46" i="13"/>
  <c r="N46" i="13"/>
  <c r="N50" i="28"/>
  <c r="L50" i="28"/>
  <c r="J44" i="42"/>
  <c r="P44" i="42" s="1"/>
  <c r="G41" i="42"/>
  <c r="F41" i="1" s="1"/>
  <c r="N46" i="32"/>
  <c r="L46" i="32"/>
  <c r="L52" i="38"/>
  <c r="N52" i="38"/>
  <c r="J44" i="38"/>
  <c r="P44" i="38" s="1"/>
  <c r="G41" i="38"/>
  <c r="F37" i="1" s="1"/>
  <c r="N48" i="26"/>
  <c r="L48" i="26"/>
  <c r="N45" i="26"/>
  <c r="L45" i="26"/>
  <c r="L44" i="29"/>
  <c r="N44" i="29"/>
  <c r="L51" i="34"/>
  <c r="N51" i="34"/>
  <c r="J44" i="4"/>
  <c r="P44" i="4" s="1"/>
  <c r="G41" i="4"/>
  <c r="F6" i="1" s="1"/>
  <c r="L48" i="33"/>
  <c r="N48" i="33"/>
  <c r="J44" i="17"/>
  <c r="P44" i="17" s="1"/>
  <c r="G41" i="17"/>
  <c r="F17" i="1" s="1"/>
  <c r="N46" i="17"/>
  <c r="L46" i="17"/>
  <c r="N48" i="30"/>
  <c r="L48" i="30"/>
  <c r="N52" i="30"/>
  <c r="L52" i="30"/>
  <c r="N50" i="31"/>
  <c r="L50" i="31"/>
  <c r="N52" i="31"/>
  <c r="L52" i="31"/>
  <c r="N50" i="16"/>
  <c r="L50" i="16"/>
  <c r="L52" i="35"/>
  <c r="N52" i="35"/>
  <c r="G41" i="35"/>
  <c r="F34" i="1" s="1"/>
  <c r="J44" i="35"/>
  <c r="P44" i="35" s="1"/>
  <c r="L45" i="40"/>
  <c r="N45" i="40"/>
  <c r="L47" i="2"/>
  <c r="N47" i="2"/>
  <c r="L45" i="27"/>
  <c r="N45" i="27"/>
  <c r="L49" i="40"/>
  <c r="N49" i="40"/>
  <c r="N49" i="36"/>
  <c r="L49" i="36"/>
  <c r="L52" i="12"/>
  <c r="N52" i="12"/>
  <c r="N44" i="5"/>
  <c r="L44" i="5"/>
  <c r="N52" i="25"/>
  <c r="L52" i="25"/>
  <c r="N45" i="25"/>
  <c r="L45" i="25"/>
  <c r="L50" i="13"/>
  <c r="N50" i="13"/>
  <c r="N49" i="24"/>
  <c r="L49" i="24"/>
  <c r="J44" i="24"/>
  <c r="P44" i="24" s="1"/>
  <c r="G41" i="24"/>
  <c r="F23" i="1" s="1"/>
  <c r="N45" i="42"/>
  <c r="L45" i="42"/>
  <c r="I50" i="21"/>
  <c r="J50" i="21" s="1"/>
  <c r="P50" i="21" s="1"/>
  <c r="I51" i="21"/>
  <c r="J51" i="21" s="1"/>
  <c r="P51" i="21" s="1"/>
  <c r="I49" i="41"/>
  <c r="J49" i="41" s="1"/>
  <c r="P49" i="41" s="1"/>
  <c r="I49" i="9"/>
  <c r="J49" i="9" s="1"/>
  <c r="P49" i="9" s="1"/>
  <c r="I51" i="9"/>
  <c r="J51" i="9" s="1"/>
  <c r="P51" i="9" s="1"/>
  <c r="I46" i="6"/>
  <c r="J46" i="6" s="1"/>
  <c r="P46" i="6" s="1"/>
  <c r="I49" i="6"/>
  <c r="J49" i="6" s="1"/>
  <c r="P49" i="6" s="1"/>
  <c r="I44" i="7"/>
  <c r="I51" i="7"/>
  <c r="J51" i="7" s="1"/>
  <c r="P51" i="7" s="1"/>
  <c r="I49" i="39"/>
  <c r="J49" i="39" s="1"/>
  <c r="P49" i="39" s="1"/>
  <c r="I52" i="21"/>
  <c r="J52" i="21" s="1"/>
  <c r="P52" i="21" s="1"/>
  <c r="I51" i="22"/>
  <c r="J51" i="22" s="1"/>
  <c r="P51" i="22" s="1"/>
  <c r="I51" i="3"/>
  <c r="J51" i="3" s="1"/>
  <c r="P51" i="3" s="1"/>
  <c r="I49" i="3"/>
  <c r="J49" i="3" s="1"/>
  <c r="P49" i="3" s="1"/>
  <c r="I44" i="18"/>
  <c r="I46" i="18"/>
  <c r="J46" i="18" s="1"/>
  <c r="P46" i="18" s="1"/>
  <c r="I52" i="20"/>
  <c r="J52" i="20" s="1"/>
  <c r="P52" i="20" s="1"/>
  <c r="J44" i="12"/>
  <c r="P44" i="12" s="1"/>
  <c r="G41" i="12"/>
  <c r="F12" i="1" s="1"/>
  <c r="N52" i="19"/>
  <c r="L52" i="19"/>
  <c r="L46" i="26"/>
  <c r="N46" i="26"/>
  <c r="J44" i="34"/>
  <c r="P44" i="34" s="1"/>
  <c r="G41" i="34"/>
  <c r="F33" i="1" s="1"/>
  <c r="N51" i="35"/>
  <c r="L51" i="35"/>
  <c r="N48" i="6"/>
  <c r="L48" i="6"/>
  <c r="L49" i="13"/>
  <c r="N49" i="13"/>
  <c r="N48" i="4"/>
  <c r="L48" i="4"/>
  <c r="L47" i="22"/>
  <c r="N47" i="22"/>
  <c r="L48" i="18"/>
  <c r="N48" i="18"/>
  <c r="L49" i="16"/>
  <c r="N49" i="16"/>
  <c r="N45" i="38"/>
  <c r="L45" i="38"/>
  <c r="L45" i="34"/>
  <c r="N45" i="34"/>
  <c r="L45" i="33"/>
  <c r="N45" i="33"/>
  <c r="L46" i="35"/>
  <c r="N46" i="35"/>
  <c r="N47" i="41"/>
  <c r="L47" i="41"/>
  <c r="L45" i="15"/>
  <c r="N45" i="15"/>
  <c r="N45" i="12"/>
  <c r="L45" i="12"/>
  <c r="N49" i="19"/>
  <c r="L49" i="19"/>
  <c r="L50" i="5"/>
  <c r="N50" i="5"/>
  <c r="J44" i="36"/>
  <c r="P44" i="36" s="1"/>
  <c r="G41" i="36"/>
  <c r="F35" i="1" s="1"/>
  <c r="L47" i="17"/>
  <c r="N47" i="17"/>
  <c r="N52" i="32"/>
  <c r="L52" i="32"/>
  <c r="N49" i="38"/>
  <c r="L49" i="38"/>
  <c r="N51" i="26"/>
  <c r="L51" i="26"/>
  <c r="L49" i="26"/>
  <c r="N49" i="26"/>
  <c r="N46" i="34"/>
  <c r="L46" i="34"/>
  <c r="L47" i="15"/>
  <c r="N47" i="15"/>
  <c r="L49" i="27"/>
  <c r="N49" i="27"/>
  <c r="L49" i="17"/>
  <c r="N49" i="17"/>
  <c r="N51" i="30"/>
  <c r="L51" i="30"/>
  <c r="L47" i="31"/>
  <c r="N47" i="31"/>
  <c r="N47" i="35"/>
  <c r="L47" i="35"/>
  <c r="N45" i="35"/>
  <c r="L45" i="35"/>
  <c r="L44" i="8"/>
  <c r="N44" i="8"/>
  <c r="N52" i="27"/>
  <c r="L52" i="27"/>
  <c r="L50" i="27"/>
  <c r="N50" i="27"/>
  <c r="J44" i="25"/>
  <c r="P44" i="25" s="1"/>
  <c r="G41" i="25"/>
  <c r="F24" i="1" s="1"/>
  <c r="N45" i="13"/>
  <c r="L45" i="13"/>
  <c r="N52" i="13"/>
  <c r="L52" i="13"/>
  <c r="L47" i="39"/>
  <c r="N47" i="39"/>
  <c r="N49" i="14"/>
  <c r="L49" i="14"/>
  <c r="N51" i="40"/>
  <c r="L51" i="40"/>
  <c r="L50" i="24"/>
  <c r="N50" i="24"/>
  <c r="N46" i="24"/>
  <c r="L46" i="24"/>
  <c r="L47" i="36"/>
  <c r="N47" i="36"/>
  <c r="N46" i="42"/>
  <c r="L46" i="42"/>
  <c r="I50" i="41"/>
  <c r="J50" i="41" s="1"/>
  <c r="P50" i="41" s="1"/>
  <c r="I49" i="20"/>
  <c r="J49" i="20" s="1"/>
  <c r="P49" i="20" s="1"/>
  <c r="I50" i="30"/>
  <c r="J50" i="30" s="1"/>
  <c r="P50" i="30" s="1"/>
  <c r="I48" i="9"/>
  <c r="J48" i="9" s="1"/>
  <c r="P48" i="9" s="1"/>
  <c r="I49" i="32"/>
  <c r="J49" i="32" s="1"/>
  <c r="P49" i="32" s="1"/>
  <c r="I47" i="19"/>
  <c r="J47" i="19" s="1"/>
  <c r="P47" i="19" s="1"/>
  <c r="I50" i="32"/>
  <c r="J50" i="32" s="1"/>
  <c r="P50" i="32" s="1"/>
  <c r="I48" i="41"/>
  <c r="J48" i="41" s="1"/>
  <c r="P48" i="41" s="1"/>
  <c r="I50" i="9"/>
  <c r="J50" i="9" s="1"/>
  <c r="P50" i="9" s="1"/>
  <c r="I45" i="9"/>
  <c r="J45" i="9" s="1"/>
  <c r="P45" i="9" s="1"/>
  <c r="I45" i="6"/>
  <c r="J45" i="6" s="1"/>
  <c r="P45" i="6" s="1"/>
  <c r="I51" i="6"/>
  <c r="J51" i="6" s="1"/>
  <c r="P51" i="6" s="1"/>
  <c r="I49" i="7"/>
  <c r="J49" i="7" s="1"/>
  <c r="P49" i="7" s="1"/>
  <c r="I50" i="7"/>
  <c r="J50" i="7" s="1"/>
  <c r="P50" i="7" s="1"/>
  <c r="I47" i="21"/>
  <c r="J47" i="21" s="1"/>
  <c r="P47" i="21" s="1"/>
  <c r="I46" i="22"/>
  <c r="J46" i="22" s="1"/>
  <c r="P46" i="22" s="1"/>
  <c r="I47" i="3"/>
  <c r="J47" i="3" s="1"/>
  <c r="P47" i="3" s="1"/>
  <c r="I50" i="18"/>
  <c r="J50" i="18" s="1"/>
  <c r="P50" i="18" s="1"/>
  <c r="I52" i="18"/>
  <c r="J52" i="18" s="1"/>
  <c r="P52" i="18" s="1"/>
  <c r="I45" i="20"/>
  <c r="J45" i="20" s="1"/>
  <c r="P45" i="20" s="1"/>
  <c r="N51" i="18" l="1"/>
  <c r="N46" i="21"/>
  <c r="N48" i="21"/>
  <c r="G41" i="19"/>
  <c r="F19" i="1" s="1"/>
  <c r="N46" i="22"/>
  <c r="L46" i="22"/>
  <c r="L51" i="39"/>
  <c r="N51" i="39"/>
  <c r="N44" i="26"/>
  <c r="L44" i="26"/>
  <c r="N44" i="25"/>
  <c r="L44" i="25"/>
  <c r="L49" i="3"/>
  <c r="N49" i="3"/>
  <c r="J44" i="7"/>
  <c r="P44" i="7" s="1"/>
  <c r="L51" i="21"/>
  <c r="N51" i="21"/>
  <c r="L46" i="3"/>
  <c r="N46" i="3"/>
  <c r="L52" i="6"/>
  <c r="N52" i="6"/>
  <c r="N52" i="34"/>
  <c r="L52" i="34"/>
  <c r="N44" i="13"/>
  <c r="L44" i="13"/>
  <c r="J44" i="3"/>
  <c r="P44" i="3" s="1"/>
  <c r="G41" i="3"/>
  <c r="F5" i="1" s="1"/>
  <c r="N50" i="39"/>
  <c r="L50" i="39"/>
  <c r="L52" i="41"/>
  <c r="N52" i="41"/>
  <c r="L44" i="19"/>
  <c r="N44" i="19"/>
  <c r="L50" i="21"/>
  <c r="N50" i="21"/>
  <c r="N44" i="4"/>
  <c r="L44" i="4"/>
  <c r="N52" i="22"/>
  <c r="L52" i="22"/>
  <c r="N52" i="3"/>
  <c r="L52" i="3"/>
  <c r="N49" i="32"/>
  <c r="L49" i="32"/>
  <c r="N51" i="6"/>
  <c r="L51" i="6"/>
  <c r="N47" i="19"/>
  <c r="L47" i="19"/>
  <c r="J44" i="18"/>
  <c r="P44" i="18" s="1"/>
  <c r="G41" i="18"/>
  <c r="F18" i="1" s="1"/>
  <c r="N51" i="7"/>
  <c r="L51" i="7"/>
  <c r="L49" i="41"/>
  <c r="N49" i="41"/>
  <c r="L44" i="24"/>
  <c r="N44" i="24"/>
  <c r="L44" i="38"/>
  <c r="N44" i="38"/>
  <c r="L44" i="42"/>
  <c r="N44" i="42"/>
  <c r="L45" i="18"/>
  <c r="N45" i="18"/>
  <c r="J44" i="6"/>
  <c r="P44" i="6" s="1"/>
  <c r="G41" i="6"/>
  <c r="F8" i="1" s="1"/>
  <c r="N47" i="30"/>
  <c r="L47" i="30"/>
  <c r="N44" i="2"/>
  <c r="L44" i="2"/>
  <c r="N49" i="18"/>
  <c r="L49" i="18"/>
  <c r="N45" i="21"/>
  <c r="L45" i="21"/>
  <c r="L45" i="41"/>
  <c r="N45" i="41"/>
  <c r="L46" i="20"/>
  <c r="N46" i="20"/>
  <c r="L44" i="16"/>
  <c r="N44" i="16"/>
  <c r="N51" i="3"/>
  <c r="L51" i="3"/>
  <c r="L47" i="9"/>
  <c r="N47" i="9"/>
  <c r="N49" i="34"/>
  <c r="L49" i="34"/>
  <c r="L45" i="6"/>
  <c r="N45" i="6"/>
  <c r="L52" i="18"/>
  <c r="N52" i="18"/>
  <c r="L49" i="7"/>
  <c r="N49" i="7"/>
  <c r="N50" i="32"/>
  <c r="L50" i="32"/>
  <c r="N50" i="41"/>
  <c r="L50" i="41"/>
  <c r="L44" i="36"/>
  <c r="N44" i="36"/>
  <c r="L46" i="18"/>
  <c r="N46" i="18"/>
  <c r="N49" i="39"/>
  <c r="L49" i="39"/>
  <c r="L49" i="9"/>
  <c r="N49" i="9"/>
  <c r="N44" i="35"/>
  <c r="L44" i="35"/>
  <c r="L50" i="20"/>
  <c r="N50" i="20"/>
  <c r="L46" i="7"/>
  <c r="N46" i="7"/>
  <c r="G41" i="41"/>
  <c r="F40" i="1" s="1"/>
  <c r="J44" i="41"/>
  <c r="P44" i="41" s="1"/>
  <c r="G41" i="20"/>
  <c r="F20" i="1" s="1"/>
  <c r="J44" i="20"/>
  <c r="P44" i="20" s="1"/>
  <c r="N49" i="21"/>
  <c r="L49" i="21"/>
  <c r="N46" i="9"/>
  <c r="L46" i="9"/>
  <c r="N48" i="19"/>
  <c r="L48" i="19"/>
  <c r="N44" i="28"/>
  <c r="L44" i="28"/>
  <c r="N48" i="9"/>
  <c r="L48" i="9"/>
  <c r="N44" i="40"/>
  <c r="L44" i="40"/>
  <c r="L44" i="15"/>
  <c r="N44" i="15"/>
  <c r="N44" i="27"/>
  <c r="L44" i="27"/>
  <c r="N47" i="3"/>
  <c r="L47" i="3"/>
  <c r="N50" i="18"/>
  <c r="L50" i="18"/>
  <c r="N45" i="20"/>
  <c r="L45" i="20"/>
  <c r="N50" i="7"/>
  <c r="L50" i="7"/>
  <c r="L48" i="41"/>
  <c r="N48" i="41"/>
  <c r="L49" i="20"/>
  <c r="N49" i="20"/>
  <c r="N52" i="20"/>
  <c r="L52" i="20"/>
  <c r="L52" i="21"/>
  <c r="N52" i="21"/>
  <c r="N51" i="9"/>
  <c r="L51" i="9"/>
  <c r="L44" i="17"/>
  <c r="N44" i="17"/>
  <c r="N44" i="30"/>
  <c r="L44" i="30"/>
  <c r="G41" i="21"/>
  <c r="F21" i="1" s="1"/>
  <c r="J44" i="21"/>
  <c r="P44" i="21" s="1"/>
  <c r="N51" i="41"/>
  <c r="L51" i="41"/>
  <c r="N44" i="31"/>
  <c r="L44" i="31"/>
  <c r="N44" i="33"/>
  <c r="L44" i="33"/>
  <c r="N51" i="20"/>
  <c r="L51" i="20"/>
  <c r="L48" i="22"/>
  <c r="N48" i="22"/>
  <c r="N47" i="6"/>
  <c r="L47" i="6"/>
  <c r="N46" i="19"/>
  <c r="L46" i="19"/>
  <c r="L44" i="37"/>
  <c r="N44" i="37"/>
  <c r="G41" i="9"/>
  <c r="F11" i="1" s="1"/>
  <c r="N45" i="9"/>
  <c r="L45" i="9"/>
  <c r="L49" i="6"/>
  <c r="N49" i="6"/>
  <c r="N48" i="3"/>
  <c r="L48" i="3"/>
  <c r="N44" i="39"/>
  <c r="L44" i="39"/>
  <c r="L47" i="21"/>
  <c r="N47" i="21"/>
  <c r="L50" i="9"/>
  <c r="N50" i="9"/>
  <c r="N50" i="30"/>
  <c r="L50" i="30"/>
  <c r="N44" i="34"/>
  <c r="L44" i="34"/>
  <c r="N44" i="12"/>
  <c r="L44" i="12"/>
  <c r="N51" i="22"/>
  <c r="L51" i="22"/>
  <c r="N46" i="6"/>
  <c r="L46" i="6"/>
  <c r="N44" i="9"/>
  <c r="L44" i="9"/>
  <c r="N49" i="22"/>
  <c r="L49" i="22"/>
  <c r="N52" i="9"/>
  <c r="L52" i="9"/>
  <c r="L48" i="7"/>
  <c r="N48" i="7"/>
  <c r="N44" i="32"/>
  <c r="L44" i="32"/>
  <c r="J44" i="22"/>
  <c r="P44" i="22" s="1"/>
  <c r="G41" i="22"/>
  <c r="F22" i="1" s="1"/>
  <c r="L47" i="7"/>
  <c r="N47" i="7"/>
  <c r="N51" i="32"/>
  <c r="L51" i="32"/>
  <c r="G41" i="30"/>
  <c r="F29" i="1" s="1"/>
  <c r="G41" i="7" l="1"/>
  <c r="F9" i="1" s="1"/>
  <c r="L44" i="18"/>
  <c r="N44" i="18"/>
  <c r="N44" i="21"/>
  <c r="L44" i="21"/>
  <c r="L44" i="41"/>
  <c r="N44" i="41"/>
  <c r="N44" i="22"/>
  <c r="L44" i="22"/>
  <c r="L44" i="6"/>
  <c r="N44" i="6"/>
  <c r="L44" i="3"/>
  <c r="N44" i="3"/>
  <c r="L44" i="7"/>
  <c r="N44" i="7"/>
  <c r="L44" i="20"/>
  <c r="N44" i="20"/>
</calcChain>
</file>

<file path=xl/sharedStrings.xml><?xml version="1.0" encoding="utf-8"?>
<sst xmlns="http://schemas.openxmlformats.org/spreadsheetml/2006/main" count="7232" uniqueCount="188">
  <si>
    <t>RIEPILOGO MISURAZIONE DEL LIVELLO DI ESPOSIZIONE AL RISCHIO E FORMULAZIONE GIUDIZIO SINTETICO</t>
  </si>
  <si>
    <t>VALUTAZIONE</t>
  </si>
  <si>
    <t>SETTORE/AREA</t>
  </si>
  <si>
    <t>DESCRIZIONE PROCEDIMENTO/PROCESSO</t>
  </si>
  <si>
    <t>PROBABILITA'</t>
  </si>
  <si>
    <t>IMPATTO</t>
  </si>
  <si>
    <t>RISCHIO COMPLESSIVO</t>
  </si>
  <si>
    <t>MISURE</t>
  </si>
  <si>
    <t>GIUDIZIO SINTETICO</t>
  </si>
  <si>
    <t>DATI, EVIDENZE E MOTIVAZIONE DELLA MISURAZIONE APPLICATA</t>
  </si>
  <si>
    <t>Suddivisione del procedimento attribuendo lo svolgimento delle varie fasi a diversi soggetti con ruoli e responsabilità ben definiti</t>
  </si>
  <si>
    <t>le misure adottate sono buone e permettono di mantenere un buon controllo del rischio</t>
  </si>
  <si>
    <t>La mancanza di rilievi e reclami nell'evasione delle pratiche denota gestione della procedura.</t>
  </si>
  <si>
    <t>E' prevista la presenza di più incaricati, anche se la responsabilità del procedimento è affidata ad un unico
dipendente. E' prevista la compartecipazione di più Enti, Uffici e figure nonché di passaggi procedurali ed istituzionali (e pubblicazioni / osservazioni) che garantiscono imparzialità e trasparenza.</t>
  </si>
  <si>
    <t>la procedura non ha  margine di discrezionalità. Pertanto è indispensabile la separazione tra del soggetto che la gestisce ed il responsabile che controlla e firma. La misurazione del rischio risulta critica per le caratteristiche del processo, ma la gestione del processo  garantisce un buon controllo del rischio.</t>
  </si>
  <si>
    <t>Adozione di procedure automatica e secondo precise normative di legge, tempistiche prestabilite dalla legge.</t>
  </si>
  <si>
    <t>le misure adottate sono buon e permettono di mantenere un buon controllo del rischio</t>
  </si>
  <si>
    <t>la procedura non ha  margine di discrezionalità. Pertanto è indispensabile la separazione tra il soggetto che la gestisce ed il responsabile che controlla e firma. La misurazione del rischio risulta media per le caratteristiche del processo, ma la gestione del processo  garantisce un buon controllo del rischio.</t>
  </si>
  <si>
    <t xml:space="preserve">La misurazione del rischio rIsulta media  per le caratteristiche della procedura, ma la gestione del processo  legata alla normativa,  tempistiche e suddivisione dei compiti tra enti , garantisce un buon controllo del rischio. </t>
  </si>
  <si>
    <t>la procedura non ha  margine di discrezionalità. Pertanto è indispensabile la separazione tra il soggetto che la gestisce ed il responsabile che controlla e firma. La misurazione del rischio risulta medio per le caratteristiche del processo, ma la gestione del processo  garantisce un buon controllo del rischio.</t>
  </si>
  <si>
    <t>Adozione di procedure automatica e secondo tempistiche prestabilite dalle richieste di controlli a soggetti  terzi preposti per legge alla loro effettuazione</t>
  </si>
  <si>
    <t>Condivisione del procedimento con più addetti degli uffici  Comunali e Ulss  e invio a tutte le parti interessate della lettera di avvio del procedimento.</t>
  </si>
  <si>
    <t>tipologia di pratica che viene valutata in collaborazione tra più Uffici e la Ulss. Pertanto la gestione del processo  garantisce un buon controllo del rischio.</t>
  </si>
  <si>
    <t>Attuazione di procedura di scelta del contraente caratterizzata dall'adozione preventiva di regole atte a garantire un maggiore grado di tutela della concorrenza (incremento del numero delle richieste di offerta, principio della rotazione degli operatori, adozione di clausole contrattuali disciplinanti controlli oggettivi di qualità il cui svolgimento è demandato a più dipendenti comunali in corso di applicazione del contratto al fine di ottenere una maggiore rilevazione oggettiva dei livelli qualitativi del servizio). Verifica congruità del prezzo mediante indagine di mercato o confronto concorrenziale Aggiornamento periodico del personale addetto</t>
  </si>
  <si>
    <t>Le misure di prevenzione vengono attivate per ogni procedura costantemente</t>
  </si>
  <si>
    <t>Adozione del regolamento per l'affidamento di incarichi di patrocinio / consulenza legale a professionisti esterni. Principio della rotazione degli incarichi</t>
  </si>
  <si>
    <t>Adozione del regolamento per l'affidamento di incarichi  a professionisti esterni. Principio della rotazione degli incarichi</t>
  </si>
  <si>
    <t>Gli incarichi di  di Progettazione vengono conferiti a professionisti esterni nel caso di
impossibilità ovvero inopportunità di utilizzo del personale interno, nel caso in cui la materia da trattare
implichi conoscenze specialistiche. Si prevede la rotazione degli incarichi che  avviene nel rispetto dei principi di
trasparenza, proporzionalità, concorrenza, economicità.</t>
  </si>
  <si>
    <t>MAPPATURA PROCEDIMENTI - VALUTAZIONE DEL RISCHIO</t>
  </si>
  <si>
    <t>Indicatore di probabilità</t>
  </si>
  <si>
    <t>LIVELLO</t>
  </si>
  <si>
    <t>Discrezionalità</t>
  </si>
  <si>
    <t>ALTO</t>
  </si>
  <si>
    <t>MEDIO</t>
  </si>
  <si>
    <t>BASSO</t>
  </si>
  <si>
    <t>Focalizza il grado di discrezionalità nelle attività svolte o negli atti prodotti; esprime l’entità del rischio in conseguenza delle responsabilità attribuite e della necessità di dare risposta immediata all’emergenza</t>
  </si>
  <si>
    <t>x</t>
  </si>
  <si>
    <t>Coerenza operativa</t>
  </si>
  <si>
    <t>Coerenza fra le prassi operative sviluppate dalle unità organizzative che svolgono il processo e gli strumenti normativi e di regolamentazione che disciplinano lo stesso</t>
  </si>
  <si>
    <r>
      <rPr>
        <b/>
        <sz val="10"/>
        <color indexed="56"/>
        <rFont val="Calibri"/>
        <family val="2"/>
      </rPr>
      <t>Rilevanza degli interessi “</t>
    </r>
    <r>
      <rPr>
        <b/>
        <i/>
        <sz val="10"/>
        <color indexed="56"/>
        <rFont val="Calibri"/>
        <family val="2"/>
      </rPr>
      <t>esterni</t>
    </r>
    <r>
      <rPr>
        <b/>
        <sz val="10"/>
        <color indexed="56"/>
        <rFont val="Calibri"/>
        <family val="2"/>
      </rPr>
      <t>”</t>
    </r>
  </si>
  <si>
    <t>quantificati in termini di entità del beneficio economico e non, ottenibile dai soggetti destinatari del processo</t>
  </si>
  <si>
    <t>Livello di opacità del processo</t>
  </si>
  <si>
    <t>misurato attraverso solleciti scritti da parte del RPCT per la pubblicazione dei dati, le richieste di accesso civico “semplice” e/o “generalizzato”, gli eventuali rilievi da parte dell’organismo di vigilanza in sede di attestazione annuale del rispetto degli obblighi di trasparenza</t>
  </si>
  <si>
    <r>
      <rPr>
        <b/>
        <sz val="10"/>
        <color indexed="56"/>
        <rFont val="Calibri"/>
        <family val="2"/>
      </rPr>
      <t>Presenza di “</t>
    </r>
    <r>
      <rPr>
        <b/>
        <i/>
        <sz val="10"/>
        <color indexed="56"/>
        <rFont val="Calibri"/>
        <family val="2"/>
      </rPr>
      <t>eventi sentinella</t>
    </r>
    <r>
      <rPr>
        <b/>
        <sz val="10"/>
        <color indexed="56"/>
        <rFont val="Calibri"/>
        <family val="2"/>
      </rPr>
      <t>”</t>
    </r>
  </si>
  <si>
    <t>per il processo, ovvero procedimenti avviati dall’autorità giudiziaria o contabile o ricorsi amministrativi nei confronti dell’Ente o procedimenti disciplinari avviati nei confronti dei dipendenti impiegati sul processo in esame</t>
  </si>
  <si>
    <t>Livello di attuazione delle misure di prevenzione sia generali sia specifiche previste dal PTPCT per il processo/attività</t>
  </si>
  <si>
    <t>desunte dai monitoraggi effettuati dai responsabili</t>
  </si>
  <si>
    <t>Segnalazioni, reclami</t>
  </si>
  <si>
    <t>pervenuti 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t>
  </si>
  <si>
    <t>Presenza di gravi rilievi a seguito dei controlli interni di regolarità amministrativa o di verifica</t>
  </si>
  <si>
    <r>
      <rPr>
        <sz val="10"/>
        <color indexed="8"/>
        <rFont val="Calibri"/>
        <family val="2"/>
      </rPr>
      <t>(</t>
    </r>
    <r>
      <rPr>
        <i/>
        <sz val="10"/>
        <color indexed="8"/>
        <rFont val="Calibri"/>
        <family val="2"/>
      </rPr>
      <t>ex</t>
    </r>
    <r>
      <rPr>
        <sz val="10"/>
        <color indexed="8"/>
        <rFont val="Calibri"/>
        <family val="2"/>
      </rPr>
      <t xml:space="preserve"> art. 147-bis, c. 2, TUEL), tali da richiedere annullamento in autotutela, revoca di provvedimenti adottati, ecc.</t>
    </r>
  </si>
  <si>
    <t>Capacità dell’Ente di far fronte alle proprie carenze organizzative nei ruoli di responsabilità</t>
  </si>
  <si>
    <r>
      <rPr>
        <sz val="10"/>
        <color indexed="8"/>
        <rFont val="Calibri"/>
        <family val="2"/>
      </rPr>
      <t>(Dirigenti, PO) attraverso l’acquisizione delle corrispondenti figure apicali anziché l’affidamento di interim</t>
    </r>
    <r>
      <rPr>
        <sz val="10"/>
        <color indexed="56"/>
        <rFont val="Calibri"/>
        <family val="2"/>
      </rPr>
      <t xml:space="preserve"> </t>
    </r>
  </si>
  <si>
    <t>valutazione di probabilità              Nr.</t>
  </si>
  <si>
    <t>OK</t>
  </si>
  <si>
    <t>Indicatore di impatto</t>
  </si>
  <si>
    <t>Impatto sull’immagine dell’Ente</t>
  </si>
  <si>
    <t>misurato attraverso il numero di articoli di giornale pubblicati sulla stampa locale o nazionale o dal numero di servizi radio-televisivi trasmessi, che hanno riguardato episodi di cattiva amministrazione, scarsa qualità dei servizi o corruzione</t>
  </si>
  <si>
    <t>Impatto in termini di contenzioso</t>
  </si>
  <si>
    <t>in termini di contenzioso, inteso come i costi economici e/o organizzativi sostenuti per il trattamento del contenzioso dall’Amministrazione</t>
  </si>
  <si>
    <t>Impatto organizzativo e/o sulla continuità del servizio</t>
  </si>
  <si>
    <t>inteso come l’effetto che il verificarsi di uno o più eventi rischiosi inerenti il processo può comportare nel normale svolgimento delle attività dell’Ente</t>
  </si>
  <si>
    <t>Danno generato</t>
  </si>
  <si>
    <r>
      <rPr>
        <sz val="10"/>
        <color indexed="8"/>
        <rFont val="Calibri"/>
        <family val="2"/>
      </rPr>
      <t xml:space="preserve">a seguito di irregolarità riscontrate da organismi interni di controllo (controlli interni, controllo di gestione, </t>
    </r>
    <r>
      <rPr>
        <i/>
        <sz val="10"/>
        <color indexed="8"/>
        <rFont val="Calibri"/>
        <family val="2"/>
      </rPr>
      <t>audit</t>
    </r>
    <r>
      <rPr>
        <sz val="10"/>
        <color indexed="8"/>
        <rFont val="Calibri"/>
        <family val="2"/>
      </rPr>
      <t>) o autorità esterne (Corte dei Conti, Autorità Giudiziaria, Autorità Amministrativa)</t>
    </r>
  </si>
  <si>
    <t>valutazione di impatto         Nr.</t>
  </si>
  <si>
    <t>VALUTAZIONE COMPLESSIVA</t>
  </si>
  <si>
    <t>tot</t>
  </si>
  <si>
    <t>VALUTAZIONE COMPLESSIVA DEL RISCHIO</t>
  </si>
  <si>
    <t>Valutazione complessiva del rischio</t>
  </si>
  <si>
    <t>PROB</t>
  </si>
  <si>
    <t>IMP</t>
  </si>
  <si>
    <t>RISCHIO</t>
  </si>
  <si>
    <t>probabilità</t>
  </si>
  <si>
    <t>impatto</t>
  </si>
  <si>
    <t>livello di rischio</t>
  </si>
  <si>
    <t xml:space="preserve">alto </t>
  </si>
  <si>
    <t>alto</t>
  </si>
  <si>
    <t>CRITICO</t>
  </si>
  <si>
    <t>medio</t>
  </si>
  <si>
    <t>critico</t>
  </si>
  <si>
    <t xml:space="preserve">basso </t>
  </si>
  <si>
    <t>basso</t>
  </si>
  <si>
    <t>MINIMO</t>
  </si>
  <si>
    <t>minimo</t>
  </si>
  <si>
    <t>PROVE VALORI</t>
  </si>
  <si>
    <t>MAX</t>
  </si>
  <si>
    <t>MEDI</t>
  </si>
  <si>
    <t>MIN</t>
  </si>
  <si>
    <t>VALUTAZIONE COMPLESSIVA PROBABILITA'</t>
  </si>
  <si>
    <t xml:space="preserve">ALTO DA </t>
  </si>
  <si>
    <t>A</t>
  </si>
  <si>
    <t xml:space="preserve">MEDIO DA </t>
  </si>
  <si>
    <t xml:space="preserve">BASSO DA </t>
  </si>
  <si>
    <t>VALUTAZIONE COMPLESSIVA IMPATTO</t>
  </si>
  <si>
    <t>ABUSI EDILIZI</t>
  </si>
  <si>
    <t>CILA ATT. EDILIAIZ LIBERA</t>
  </si>
  <si>
    <t>X</t>
  </si>
  <si>
    <t>SCIA</t>
  </si>
  <si>
    <t>ACCESSO ATTI</t>
  </si>
  <si>
    <t>Strumenti Urbanistici attuativi relativi a formazione, approvazione e gestione dei:
Programmi integrati e varianti relative Programmi di recupero urbano e varianti relative ecc</t>
  </si>
  <si>
    <t>Definizione e quantificazion e sanzioni (oneri di urbanizzazion
e, monetizzazion e parcheggi, relativi a Permessi di costruire,S.C.I.A. e Attivita
Edilizia Libera in sanatoria)</t>
  </si>
  <si>
    <t>Rimborso contributo di costruzione</t>
  </si>
  <si>
    <t>Sottoscrizione protocolli di intesa/Convenzioni</t>
  </si>
  <si>
    <t>Controllo idoneità alloggiativa</t>
  </si>
  <si>
    <t>SUAP: Rilascio permessi di costruire relativi alle attivita industriali, artigianali, commerciali agricole, bancarie e alberghiere</t>
  </si>
  <si>
    <t>Procedura di svincolo fideiussioni relative a scomputo oneri</t>
  </si>
  <si>
    <t>Interventi in edifici privati con problematich eigienico- sanitarie</t>
  </si>
  <si>
    <t xml:space="preserve"> procedure standard per i controlli - e analisi degli esposti (presunto abuso)</t>
  </si>
  <si>
    <t>Affidamento servizi sottosoglia mediante utilizzo Mercato elettronicoper il settore Patrimonio/Ambiente</t>
  </si>
  <si>
    <t>incarichi di patrocinio o consulenza legale a professionisti esterni</t>
  </si>
  <si>
    <t xml:space="preserve">Incarichi 
professionali di progettazione e collaudo </t>
  </si>
  <si>
    <t>ORDINE CRONOLOGICO</t>
  </si>
  <si>
    <t>la misura risulta sufficiente per mantenere il controllo del rischio</t>
  </si>
  <si>
    <t>non risultano reclami nella gestione del procedimento</t>
  </si>
  <si>
    <t>VERIFICA FORNITURA/SERVIZIO/ LAVORO REGOLARITA' CONTRIBUTIVA E TRACCIABILITA'</t>
  </si>
  <si>
    <t>le misure risultano sufficienti per mantenere il controllo del rischio</t>
  </si>
  <si>
    <t>ogni lavoro/fornitura/servizio viene verificato dal responsabile del procedimento e i responsabili vengono assegnati a rotazione</t>
  </si>
  <si>
    <t>ORDINE CRONOLOGICO/SOPRALLUOGO</t>
  </si>
  <si>
    <t>gli Enti interlocutori vengono trattati con imparzialità</t>
  </si>
  <si>
    <t>ORDINE CRONOLOGICO/PARERE VIGILI</t>
  </si>
  <si>
    <t>la procedura viene richiamata a seguito di lavori programmati e non presenta margini di discrezionalità.</t>
  </si>
  <si>
    <t>ORDINE CRONOLOGICO/ISTRUTTORIA</t>
  </si>
  <si>
    <t>la procedura è attivata su istanza di parte e le misure sono buone per l'eliminzaione del rischio</t>
  </si>
  <si>
    <t>ORDINE CRONOLOGICO/APPLICAZIONE PIANO ESISTENTE</t>
  </si>
  <si>
    <t>PIANO DI GESTIONE/PROGRAMMAZIONE/ROTAZIONE</t>
  </si>
  <si>
    <t>ogni lavoro/fornitura/servizio viene attuato dal responsabile del procedimento in sintonia con il PEG e le competenze sono assegnate a rotazione</t>
  </si>
  <si>
    <t>PIANO DI GESTIONE/PROGRAMMAZIONE/ COMPARAZIONE</t>
  </si>
  <si>
    <t>le procedure seguono i criteri normativi effettuando confronti e comparazioni prezzi anche con l'ausilio di Ente accreditato per la gestione gara.</t>
  </si>
  <si>
    <t>PIANO DI GESTIONE/PROGRAMMAZIONE</t>
  </si>
  <si>
    <t>non risultano procedure di tali importi, in ogni caso l'ufficio si affida a Ente accreditato per la gestione della gara.</t>
  </si>
  <si>
    <t>ISTRUTTORIA/CONTROLLO LAVORI</t>
  </si>
  <si>
    <t>l'attività viene svolta internamente nel caso di importi modesti, è affidata a soggetto esterno nel caso di importi rilevanti.</t>
  </si>
  <si>
    <t>ORDINE CRONOLOGICO/SIT</t>
  </si>
  <si>
    <t>i supporti informatici aiutano l'istruttore nel processo di verifica.</t>
  </si>
  <si>
    <t>NORMATIVA/PROGRAMMAZIONE</t>
  </si>
  <si>
    <t>i processi seguono le normative vigenti, le misure applicate risultano sufficenti.</t>
  </si>
  <si>
    <t>ORDINE CRONOLOGICO/NORMATIVA</t>
  </si>
  <si>
    <t>l'attività viene svolta previo controllo lavori e istruttoria.</t>
  </si>
  <si>
    <t>ISTRUTTORIA/NORMATIVA</t>
  </si>
  <si>
    <t>il processo risulta inserito nelle procedure normative e presenta rischio minimo.</t>
  </si>
  <si>
    <t>ACCESSO AGLI ATTI</t>
  </si>
  <si>
    <r>
      <t>Rilevanza degli interessi “</t>
    </r>
    <r>
      <rPr>
        <b/>
        <i/>
        <sz val="10"/>
        <color indexed="56"/>
        <rFont val="Calibri"/>
        <family val="2"/>
      </rPr>
      <t>esterni</t>
    </r>
    <r>
      <rPr>
        <b/>
        <sz val="10"/>
        <color indexed="56"/>
        <rFont val="Calibri"/>
        <family val="2"/>
      </rPr>
      <t>”</t>
    </r>
  </si>
  <si>
    <r>
      <t>Presenza di “</t>
    </r>
    <r>
      <rPr>
        <b/>
        <i/>
        <sz val="10"/>
        <color indexed="56"/>
        <rFont val="Calibri"/>
        <family val="2"/>
      </rPr>
      <t>eventi sentinella</t>
    </r>
    <r>
      <rPr>
        <b/>
        <sz val="10"/>
        <color indexed="56"/>
        <rFont val="Calibri"/>
        <family val="2"/>
      </rPr>
      <t>”</t>
    </r>
  </si>
  <si>
    <r>
      <t>(</t>
    </r>
    <r>
      <rPr>
        <i/>
        <sz val="10"/>
        <color indexed="8"/>
        <rFont val="Calibri"/>
        <family val="2"/>
      </rPr>
      <t>ex</t>
    </r>
    <r>
      <rPr>
        <sz val="10"/>
        <color indexed="8"/>
        <rFont val="Calibri"/>
        <family val="2"/>
      </rPr>
      <t xml:space="preserve"> art. 147-bis, c. 2, TUEL), tali da richiedere annullamento in autotutela, revoca di provvedimenti adottati, ecc.</t>
    </r>
  </si>
  <si>
    <r>
      <t>(Dirigenti, PO) attraverso l’acquisizione delle corrispondenti figure apicali anziché l’affidamento di interim</t>
    </r>
    <r>
      <rPr>
        <sz val="10"/>
        <color indexed="56"/>
        <rFont val="Calibri"/>
        <family val="2"/>
      </rPr>
      <t xml:space="preserve"> </t>
    </r>
  </si>
  <si>
    <r>
      <t xml:space="preserve">a seguito di irregolarità riscontrate da organismi interni di controllo (controlli interni, controllo di gestione, </t>
    </r>
    <r>
      <rPr>
        <i/>
        <sz val="10"/>
        <color indexed="8"/>
        <rFont val="Calibri"/>
        <family val="2"/>
      </rPr>
      <t>audit</t>
    </r>
    <r>
      <rPr>
        <sz val="10"/>
        <color indexed="8"/>
        <rFont val="Calibri"/>
        <family val="2"/>
      </rPr>
      <t>) o autorità esterne (Corte dei Conti, Autorità Giudiziaria, Autorità Amministrativa)</t>
    </r>
  </si>
  <si>
    <t>LIQUIDAZIONE DI SPESA</t>
  </si>
  <si>
    <t>parere manomissione suolo pubblico</t>
  </si>
  <si>
    <t>ORDINANZE VIABILISTICHE TEMPORANEE PER LAVORI</t>
  </si>
  <si>
    <t>PARERI TRASPORTI ECCEZIONALI</t>
  </si>
  <si>
    <t>TRASFORMAZIONE IN DIRITTO DI PROPRIETA' AREE PEEP IN DIRITTO DI SUPERFICIE</t>
  </si>
  <si>
    <t>affidamento servizio, forniture, lavori mediante mercato elettronico (prezzo più basso)</t>
  </si>
  <si>
    <t>affidamento diretto di lavori fino all'importo di 40.000 euro</t>
  </si>
  <si>
    <t>affidamento appalto esecuzione lavori forniture e servizi mediante procedura negoziata senza previa pubblicazione di bando di gara</t>
  </si>
  <si>
    <t>affidamento appalto esecuzione lavori, forniture e servizi mediante procedura negoziata previa pubblicazione di bando di gara</t>
  </si>
  <si>
    <t>procedura aperta per affidamento lavori, servizi e forniture di importo inferiore alla soglia comunitaria</t>
  </si>
  <si>
    <t>procedura aperta per affidamento di servizi e forniture di importo sopra soglia comunitaria</t>
  </si>
  <si>
    <t>Affidamento di lavori, forniture e servizi di importo inferiore alla soglia comunitaria mediante procedura ristretta</t>
  </si>
  <si>
    <t>Approvazione atti collaudo o certificato regolare esecuzione opere di urbanizzazione</t>
  </si>
  <si>
    <t>PARERE DI COMPATIBILITA' URBANISTICA</t>
  </si>
  <si>
    <t>PIANO REGOLATORE COMUNALE, AGGIORNAMENTI E VARIANTI</t>
  </si>
  <si>
    <t>PIANO URBANISTICO ATTUATIVO E VARIANTI ALLO STESSO</t>
  </si>
  <si>
    <t>Approvazione collaudo strumenti attuativi</t>
  </si>
  <si>
    <t>Acquisizione aree o servitù di passaggio strumenti attuativi</t>
  </si>
  <si>
    <t>PROCEDIMENTI IN MATERIA DI PERMESSI DI COSTRUIRE</t>
  </si>
  <si>
    <t>SETTORE TECNICO  – ED. PRIVATA-</t>
  </si>
  <si>
    <t>SETTORE TECNICO  – ED. PRIVATA-PATRIMONIO-AMBIENTE</t>
  </si>
  <si>
    <t>SETTORE TECNICO  –  ED. PRIVATA-PATRIMONIO-AMBIENTE</t>
  </si>
  <si>
    <t>SETTORE TECNICO - ED. PRIVATA-PATRIMONIO-AMBIENTE</t>
  </si>
  <si>
    <t>SETTORE TECNICO  -  ED. PRIVATA-PATRIMONIO-AMBIENTE</t>
  </si>
  <si>
    <t>Rilascio Permessi di costruire in sanatoria 
con: istruttoria, verifiche, sopralluoghi, Verbali di accertamento edilizio, archivio,
richiesta integrazioni e istruttoria elaborati integratit</t>
  </si>
  <si>
    <t>Rilascio condoni edilizi definiti non ancora conclusi.</t>
  </si>
  <si>
    <t>SETTORE TECNICO  - ED. PRIVATA-PATRIMONIO-AMBIENTE</t>
  </si>
  <si>
    <t>SETTORE TECNICO  – PATRIMONIO-AMBIENTE</t>
  </si>
  <si>
    <t>SETTORE TECNICO  –  PATRIMONIO-AMBIENTE</t>
  </si>
  <si>
    <t>AREA - LLPP - URBANISTICA - EDILIZIA PUBBLICA - MANUTENZIONI - PROTEZIONE CIVILE</t>
  </si>
  <si>
    <t>AREA- LLPP - URBANISTICA - EDILIZIA PUBBLICA - MANUTENZIONI - PROTEZIONE CIVILE</t>
  </si>
  <si>
    <t>AREA  - LLPP - URBANISTICA - EDILIZIA PUBBLICA - MANUTENZIONI - PROTEZIONE CIVILE</t>
  </si>
  <si>
    <t>SETTORE TECNICO – ED. PRIVATA-PATRIMONIO-AMBIENTE</t>
  </si>
  <si>
    <t>SETTORE TECNICO   ED. PRIVATA-PATRIMONIO-AMBIENTE</t>
  </si>
  <si>
    <t>SETTORE TECNICO   – ED. PRIVATA-PATRIMONIO-AMBIENTE</t>
  </si>
  <si>
    <t>NR. SCHEDE COMPILATE: 38</t>
  </si>
  <si>
    <t>1 SETTORE TECNICO  –  ED. PRIVATA-PATRIMONIO-AMBIENTE</t>
  </si>
  <si>
    <t xml:space="preserve"> Suddivisione del procedimento attribuendo lo svolgimento delle varie fasi a diversi soggetti con ruoli e responsabilità ben definiti</t>
  </si>
  <si>
    <t>DATA COMPILAZIONE: marzo 2026</t>
  </si>
  <si>
    <t>la procedura non ha margine di discrezionalità. Pertanto è indispensabile la separazione tra il  soggetto che la gestisce ed il responsabile che controlla e firma. In particolare il sostituto procede con l'istruttoria e il responsabile controlla e firma La misurazione del rischio risulta sensibile per le caratteristiche del processo, ma la gestione del processo  garantisce un buon controllo del rischio.</t>
  </si>
  <si>
    <t>Gli incarichi di patrocinio / consulenza legale vengono conferiti alla avvocatura dello Stato. In caso di incarichi residuali a professionisti esterni nel caso di
impossibilità ovvero inopportunità di utilizzo del personale interno, nel caso in cui la materia da trattare
implichi conoscenze specialistiche. Si prevede la rotazione degli incarichi che  avviene nel rispetto dei principi di
trasparenza, proporzionalità, concorrenza, economicità.</t>
  </si>
  <si>
    <t>ogni lavoro/fornitura/servizio viene affidato dal responsabile del procedimento tramiteContracta, in sintonia con il PEG e le competenze sono assegnate a rotazione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</si>
</sst>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rgb="FF000000"/>
      <name val="Calibri"/>
      <family val="2"/>
    </font>
    <font>
      <sz val="10"/>
      <color indexed="8"/>
      <name val="Calibri"/>
      <family val="2"/>
    </font>
    <font>
      <b/>
      <sz val="10"/>
      <color indexed="56"/>
      <name val="Calibri"/>
      <family val="2"/>
    </font>
    <font>
      <b/>
      <i/>
      <sz val="10"/>
      <color indexed="56"/>
      <name val="Calibri"/>
      <family val="2"/>
    </font>
    <font>
      <i/>
      <sz val="10"/>
      <color indexed="8"/>
      <name val="Calibri"/>
      <family val="2"/>
    </font>
    <font>
      <sz val="10"/>
      <color indexed="56"/>
      <name val="Calibri"/>
      <family val="2"/>
    </font>
    <font>
      <sz val="11"/>
      <color theme="1"/>
      <name val="Calibri"/>
      <family val="2"/>
      <scheme val="minor"/>
    </font>
    <font>
      <b/>
      <sz val="11"/>
      <color theme="3"/>
      <name val="Calibri"/>
      <family val="2"/>
      <scheme val="minor"/>
    </font>
    <font>
      <b/>
      <sz val="11"/>
      <color theme="1"/>
      <name val="Calibri"/>
      <family val="2"/>
      <scheme val="minor"/>
    </font>
    <font>
      <sz val="10"/>
      <color rgb="FF000000"/>
      <name val="Calibri"/>
      <family val="2"/>
    </font>
    <font>
      <b/>
      <sz val="11"/>
      <color rgb="FF000000"/>
      <name val="Calibri"/>
      <family val="2"/>
    </font>
    <font>
      <b/>
      <sz val="10"/>
      <color rgb="FF000000"/>
      <name val="Calibri"/>
      <family val="2"/>
    </font>
    <font>
      <b/>
      <sz val="10"/>
      <color rgb="FFFFFFFF"/>
      <name val="Calibri"/>
      <family val="2"/>
    </font>
    <font>
      <b/>
      <sz val="11"/>
      <color rgb="FF003366"/>
      <name val="Calibri"/>
      <family val="2"/>
    </font>
    <font>
      <b/>
      <sz val="9"/>
      <color rgb="FF003366"/>
      <name val="Calibri"/>
      <family val="2"/>
    </font>
    <font>
      <b/>
      <sz val="10"/>
      <color rgb="FF003366"/>
      <name val="Calibri"/>
      <family val="2"/>
    </font>
    <font>
      <b/>
      <sz val="16"/>
      <color rgb="FF000000"/>
      <name val="Calibri"/>
      <family val="2"/>
    </font>
    <font>
      <b/>
      <sz val="12"/>
      <color rgb="FF000000"/>
      <name val="Calibri"/>
      <family val="2"/>
    </font>
    <font>
      <b/>
      <sz val="10"/>
      <color rgb="FFFF0000"/>
      <name val="Calibri"/>
      <family val="2"/>
    </font>
    <font>
      <sz val="10"/>
      <color rgb="FF000000"/>
      <name val="Times New Roman"/>
      <family val="1"/>
    </font>
    <font>
      <sz val="10"/>
      <color rgb="FFFFFFFF"/>
      <name val="Times New Roman"/>
      <family val="1"/>
    </font>
    <font>
      <sz val="10"/>
      <color rgb="FFFFFFFF"/>
      <name val="Wingdings"/>
      <charset val="2"/>
    </font>
    <font>
      <sz val="10"/>
      <color rgb="FF000000"/>
      <name val="Wingdings"/>
      <charset val="2"/>
    </font>
    <font>
      <b/>
      <sz val="14"/>
      <color rgb="FFFF0000"/>
      <name val="Calibri"/>
      <family val="2"/>
    </font>
    <font>
      <sz val="10"/>
      <color theme="1"/>
      <name val="Calibri"/>
      <family val="2"/>
      <scheme val="minor"/>
    </font>
    <font>
      <b/>
      <sz val="10"/>
      <color rgb="FF002060"/>
      <name val="Calibri"/>
      <family val="2"/>
      <scheme val="minor"/>
    </font>
    <font>
      <b/>
      <sz val="16"/>
      <color theme="1"/>
      <name val="Calibri"/>
      <family val="2"/>
      <scheme val="minor"/>
    </font>
    <font>
      <b/>
      <sz val="10"/>
      <color rgb="FFFFFFFF"/>
      <name val="Calibri"/>
      <family val="2"/>
      <scheme val="minor"/>
    </font>
    <font>
      <b/>
      <sz val="10"/>
      <color rgb="FF002060"/>
      <name val="Calibri"/>
      <family val="2"/>
    </font>
    <font>
      <sz val="10"/>
      <color theme="1"/>
      <name val="Calibri"/>
      <family val="2"/>
    </font>
    <font>
      <b/>
      <sz val="12"/>
      <color theme="1"/>
      <name val="Calibri"/>
      <family val="2"/>
      <scheme val="minor"/>
    </font>
    <font>
      <b/>
      <sz val="10"/>
      <color theme="1"/>
      <name val="Calibri"/>
      <family val="2"/>
      <scheme val="minor"/>
    </font>
    <font>
      <b/>
      <sz val="10"/>
      <color rgb="FFFF0000"/>
      <name val="Calibri"/>
      <family val="2"/>
      <scheme val="minor"/>
    </font>
    <font>
      <sz val="10"/>
      <color theme="1"/>
      <name val="Times New Roman"/>
      <family val="1"/>
    </font>
    <font>
      <sz val="10"/>
      <color theme="1"/>
      <name val="Wingdings"/>
      <charset val="2"/>
    </font>
    <font>
      <b/>
      <sz val="11"/>
      <color rgb="FFFFFFFF"/>
      <name val="Calibri"/>
      <family val="2"/>
    </font>
    <font>
      <b/>
      <sz val="10"/>
      <color rgb="FF000000"/>
      <name val="Times New Roman"/>
      <family val="1"/>
    </font>
  </fonts>
  <fills count="31">
    <fill>
      <patternFill patternType="none"/>
    </fill>
    <fill>
      <patternFill patternType="gray125"/>
    </fill>
    <fill>
      <patternFill patternType="solid">
        <fgColor rgb="FFFFFF00"/>
        <bgColor rgb="FFFFFF00"/>
      </patternFill>
    </fill>
    <fill>
      <patternFill patternType="solid">
        <fgColor rgb="FF333399"/>
        <bgColor rgb="FF003366"/>
      </patternFill>
    </fill>
    <fill>
      <patternFill patternType="solid">
        <fgColor rgb="FFFFFF99"/>
        <bgColor rgb="FFFFFFCC"/>
      </patternFill>
    </fill>
    <fill>
      <patternFill patternType="solid">
        <fgColor rgb="FFCCCCFF"/>
        <bgColor rgb="FFC0C0C0"/>
      </patternFill>
    </fill>
    <fill>
      <patternFill patternType="solid">
        <fgColor rgb="FFFFCC99"/>
        <bgColor rgb="FFC0C0C0"/>
      </patternFill>
    </fill>
    <fill>
      <patternFill patternType="solid">
        <fgColor rgb="FF99CCFF"/>
        <bgColor rgb="FFCCCCFF"/>
      </patternFill>
    </fill>
    <fill>
      <patternFill patternType="solid">
        <fgColor rgb="FF008000"/>
        <bgColor rgb="FF008080"/>
      </patternFill>
    </fill>
    <fill>
      <patternFill patternType="solid">
        <fgColor rgb="FF993300"/>
        <bgColor rgb="FF993366"/>
      </patternFill>
    </fill>
    <fill>
      <patternFill patternType="solid">
        <fgColor rgb="FF00FF00"/>
        <bgColor rgb="FF33CCCC"/>
      </patternFill>
    </fill>
    <fill>
      <patternFill patternType="solid">
        <fgColor rgb="FFFF8080"/>
        <bgColor rgb="FFFF99CC"/>
      </patternFill>
    </fill>
    <fill>
      <patternFill patternType="solid">
        <fgColor rgb="FFFF0000"/>
        <bgColor rgb="FF993300"/>
      </patternFill>
    </fill>
    <fill>
      <patternFill patternType="solid">
        <fgColor rgb="FFFF6600"/>
        <bgColor rgb="FFFF9900"/>
      </patternFill>
    </fill>
    <fill>
      <patternFill patternType="solid">
        <fgColor rgb="FFFFCC00"/>
        <bgColor rgb="FFFFFF00"/>
      </patternFill>
    </fill>
    <fill>
      <patternFill patternType="solid">
        <fgColor rgb="FFFFFF66"/>
        <bgColor indexed="64"/>
      </patternFill>
    </fill>
    <fill>
      <patternFill patternType="solid">
        <fgColor rgb="FFDBE5F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00B050"/>
        <bgColor indexed="64"/>
      </patternFill>
    </fill>
    <fill>
      <patternFill patternType="solid">
        <fgColor rgb="FFC00000"/>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rgb="FFB8CCE4"/>
        <bgColor indexed="64"/>
      </patternFill>
    </fill>
    <fill>
      <patternFill patternType="solid">
        <fgColor rgb="FFFF0000"/>
        <bgColor indexed="64"/>
      </patternFill>
    </fill>
    <fill>
      <patternFill patternType="solid">
        <fgColor rgb="FF984806"/>
        <bgColor indexed="64"/>
      </patternFill>
    </fill>
    <fill>
      <patternFill patternType="solid">
        <fgColor rgb="FFE36C0A"/>
        <bgColor indexed="64"/>
      </patternFill>
    </fill>
    <fill>
      <patternFill patternType="solid">
        <fgColor rgb="FFFFC000"/>
        <bgColor indexed="64"/>
      </patternFill>
    </fill>
    <fill>
      <patternFill patternType="solid">
        <fgColor theme="0" tint="-0.14999847407452621"/>
        <bgColor rgb="FFCCCCFF"/>
      </patternFill>
    </fill>
    <fill>
      <patternFill patternType="solid">
        <fgColor theme="0" tint="-0.14999847407452621"/>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s>
  <cellStyleXfs count="2">
    <xf numFmtId="0" fontId="0" fillId="0" borderId="0"/>
    <xf numFmtId="0" fontId="6" fillId="0" borderId="0"/>
  </cellStyleXfs>
  <cellXfs count="179">
    <xf numFmtId="0" fontId="0" fillId="0" borderId="0" xfId="0"/>
    <xf numFmtId="0" fontId="9" fillId="0" borderId="0" xfId="0" applyFont="1" applyAlignment="1">
      <alignment horizontal="center" vertical="center"/>
    </xf>
    <xf numFmtId="0" fontId="9" fillId="0" borderId="0" xfId="0" applyFont="1"/>
    <xf numFmtId="0" fontId="9" fillId="0" borderId="0" xfId="0" applyFont="1" applyAlignment="1">
      <alignment horizontal="center"/>
    </xf>
    <xf numFmtId="0" fontId="9" fillId="0" borderId="0" xfId="0" applyFont="1" applyAlignment="1">
      <alignment horizontal="center" vertical="center" wrapText="1"/>
    </xf>
    <xf numFmtId="0" fontId="9" fillId="0" borderId="0" xfId="0" applyFont="1" applyAlignment="1">
      <alignment wrapText="1"/>
    </xf>
    <xf numFmtId="0" fontId="9" fillId="0" borderId="0" xfId="0" applyFont="1" applyAlignment="1">
      <alignment horizontal="center" wrapText="1"/>
    </xf>
    <xf numFmtId="0" fontId="10" fillId="2" borderId="0" xfId="0" applyFont="1" applyFill="1" applyAlignment="1">
      <alignment wrapText="1"/>
    </xf>
    <xf numFmtId="0" fontId="11" fillId="0" borderId="0" xfId="0" applyFont="1" applyAlignment="1">
      <alignment horizontal="center" vertical="center" wrapText="1"/>
    </xf>
    <xf numFmtId="0" fontId="12" fillId="3" borderId="19" xfId="0" applyFont="1" applyFill="1" applyBorder="1" applyAlignment="1">
      <alignment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0" xfId="0" applyFont="1" applyFill="1" applyBorder="1" applyAlignment="1">
      <alignment vertical="center" wrapText="1"/>
    </xf>
    <xf numFmtId="0" fontId="11" fillId="0" borderId="0" xfId="0" applyFont="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10" fillId="0" borderId="0" xfId="0" applyFont="1" applyAlignment="1">
      <alignment horizontal="right"/>
    </xf>
    <xf numFmtId="49" fontId="13" fillId="4" borderId="0" xfId="0" applyNumberFormat="1" applyFont="1" applyFill="1"/>
    <xf numFmtId="49" fontId="14" fillId="4" borderId="0" xfId="0" applyNumberFormat="1" applyFont="1" applyFill="1" applyAlignment="1">
      <alignment horizontal="left" wrapText="1"/>
    </xf>
    <xf numFmtId="49" fontId="13" fillId="4" borderId="0" xfId="0" applyNumberFormat="1" applyFont="1" applyFill="1" applyAlignment="1">
      <alignment wrapText="1"/>
    </xf>
    <xf numFmtId="0" fontId="15" fillId="5" borderId="6" xfId="0" applyFont="1" applyFill="1" applyBorder="1" applyAlignment="1">
      <alignment horizontal="justify" wrapText="1"/>
    </xf>
    <xf numFmtId="0" fontId="15" fillId="5" borderId="6" xfId="0" applyFont="1" applyFill="1" applyBorder="1" applyAlignment="1">
      <alignment horizontal="center" vertical="center" wrapText="1"/>
    </xf>
    <xf numFmtId="0" fontId="9" fillId="0" borderId="6" xfId="0" applyFont="1" applyBorder="1" applyAlignment="1">
      <alignment wrapText="1"/>
    </xf>
    <xf numFmtId="0" fontId="9" fillId="0" borderId="6" xfId="0" applyFont="1" applyBorder="1" applyAlignment="1">
      <alignment horizontal="justify" wrapText="1"/>
    </xf>
    <xf numFmtId="0" fontId="16" fillId="6" borderId="6" xfId="0" applyFont="1" applyFill="1" applyBorder="1" applyAlignment="1">
      <alignment horizontal="center" vertical="center"/>
    </xf>
    <xf numFmtId="0" fontId="9" fillId="7" borderId="0" xfId="0" applyFont="1" applyFill="1"/>
    <xf numFmtId="0" fontId="10" fillId="0" borderId="0" xfId="0" applyFont="1"/>
    <xf numFmtId="0" fontId="16" fillId="6" borderId="7" xfId="0" applyFont="1" applyFill="1" applyBorder="1" applyAlignment="1">
      <alignment horizontal="center" vertical="center"/>
    </xf>
    <xf numFmtId="0" fontId="12" fillId="8" borderId="6" xfId="0" applyFont="1" applyFill="1" applyBorder="1" applyAlignment="1">
      <alignment horizontal="center" vertical="top" wrapText="1"/>
    </xf>
    <xf numFmtId="0" fontId="12" fillId="8" borderId="6" xfId="0" applyFont="1" applyFill="1" applyBorder="1" applyAlignment="1">
      <alignment horizontal="right" vertical="top" wrapText="1"/>
    </xf>
    <xf numFmtId="0" fontId="9" fillId="0" borderId="6" xfId="0" applyFont="1" applyBorder="1"/>
    <xf numFmtId="0" fontId="15" fillId="5" borderId="8" xfId="0" applyFont="1" applyFill="1" applyBorder="1" applyAlignment="1">
      <alignment horizontal="justify" wrapText="1"/>
    </xf>
    <xf numFmtId="0" fontId="15" fillId="5" borderId="9" xfId="0" applyFont="1" applyFill="1" applyBorder="1" applyAlignment="1">
      <alignment horizontal="justify" wrapText="1"/>
    </xf>
    <xf numFmtId="0" fontId="9" fillId="0" borderId="10" xfId="0" applyFont="1" applyBorder="1" applyAlignment="1">
      <alignment wrapText="1"/>
    </xf>
    <xf numFmtId="0" fontId="9" fillId="0" borderId="0" xfId="0" applyFont="1" applyAlignment="1">
      <alignment horizontal="justify" wrapText="1"/>
    </xf>
    <xf numFmtId="0" fontId="9" fillId="0" borderId="11" xfId="0" applyFont="1" applyBorder="1" applyAlignment="1">
      <alignment horizontal="justify" wrapText="1"/>
    </xf>
    <xf numFmtId="0" fontId="12" fillId="9" borderId="6" xfId="0" applyFont="1" applyFill="1" applyBorder="1" applyAlignment="1">
      <alignment horizontal="center" vertical="top" wrapText="1"/>
    </xf>
    <xf numFmtId="0" fontId="12" fillId="9" borderId="6" xfId="0" applyFont="1" applyFill="1" applyBorder="1" applyAlignment="1">
      <alignment horizontal="right" vertical="top" wrapText="1"/>
    </xf>
    <xf numFmtId="0" fontId="17" fillId="0" borderId="0" xfId="0" applyFont="1" applyAlignment="1">
      <alignment horizontal="right"/>
    </xf>
    <xf numFmtId="0" fontId="11" fillId="10" borderId="0" xfId="0" applyFont="1" applyFill="1" applyAlignment="1">
      <alignment horizontal="right"/>
    </xf>
    <xf numFmtId="0" fontId="11" fillId="10" borderId="0" xfId="0" applyFont="1" applyFill="1"/>
    <xf numFmtId="0" fontId="18" fillId="10" borderId="0" xfId="0" applyFont="1" applyFill="1"/>
    <xf numFmtId="0" fontId="11" fillId="11" borderId="0" xfId="0" applyFont="1" applyFill="1" applyAlignment="1">
      <alignment horizontal="right"/>
    </xf>
    <xf numFmtId="0" fontId="11" fillId="11" borderId="0" xfId="0" applyFont="1" applyFill="1"/>
    <xf numFmtId="0" fontId="18" fillId="11" borderId="0" xfId="0" applyFont="1" applyFill="1"/>
    <xf numFmtId="0" fontId="17" fillId="7" borderId="0" xfId="0" applyFont="1" applyFill="1" applyAlignment="1">
      <alignment horizontal="right"/>
    </xf>
    <xf numFmtId="0" fontId="17" fillId="7" borderId="0" xfId="0" applyFont="1" applyFill="1"/>
    <xf numFmtId="0" fontId="9" fillId="2" borderId="0" xfId="0" applyFont="1" applyFill="1"/>
    <xf numFmtId="0" fontId="19" fillId="7" borderId="12" xfId="0" applyFont="1" applyFill="1" applyBorder="1" applyAlignment="1">
      <alignment horizontal="justify" vertical="top" wrapText="1"/>
    </xf>
    <xf numFmtId="0" fontId="19" fillId="7" borderId="13" xfId="0" applyFont="1" applyFill="1" applyBorder="1" applyAlignment="1">
      <alignment horizontal="justify" vertical="top" wrapText="1"/>
    </xf>
    <xf numFmtId="0" fontId="19" fillId="7" borderId="14" xfId="0" applyFont="1" applyFill="1" applyBorder="1" applyAlignment="1">
      <alignment horizontal="justify" vertical="top" wrapText="1"/>
    </xf>
    <xf numFmtId="0" fontId="20" fillId="12" borderId="10" xfId="0" applyFont="1" applyFill="1" applyBorder="1" applyAlignment="1">
      <alignment horizontal="justify" vertical="top" wrapText="1"/>
    </xf>
    <xf numFmtId="0" fontId="21" fillId="12" borderId="11" xfId="0" applyFont="1" applyFill="1" applyBorder="1" applyAlignment="1">
      <alignment horizontal="justify" vertical="top" wrapText="1"/>
    </xf>
    <xf numFmtId="0" fontId="20" fillId="12" borderId="11" xfId="0" applyFont="1" applyFill="1" applyBorder="1" applyAlignment="1">
      <alignment horizontal="justify" vertical="top" wrapText="1"/>
    </xf>
    <xf numFmtId="0" fontId="20" fillId="9" borderId="10" xfId="0" applyFont="1" applyFill="1" applyBorder="1" applyAlignment="1">
      <alignment horizontal="justify" vertical="top" wrapText="1"/>
    </xf>
    <xf numFmtId="0" fontId="21" fillId="9" borderId="11" xfId="0" applyFont="1" applyFill="1" applyBorder="1" applyAlignment="1">
      <alignment horizontal="justify" vertical="top" wrapText="1"/>
    </xf>
    <xf numFmtId="0" fontId="20" fillId="9" borderId="11" xfId="0" applyFont="1" applyFill="1" applyBorder="1" applyAlignment="1">
      <alignment horizontal="justify" vertical="top" wrapText="1"/>
    </xf>
    <xf numFmtId="0" fontId="20" fillId="13" borderId="10" xfId="0" applyFont="1" applyFill="1" applyBorder="1" applyAlignment="1">
      <alignment horizontal="justify" vertical="top" wrapText="1"/>
    </xf>
    <xf numFmtId="0" fontId="21" fillId="13" borderId="11" xfId="0" applyFont="1" applyFill="1" applyBorder="1" applyAlignment="1">
      <alignment horizontal="justify" vertical="top" wrapText="1"/>
    </xf>
    <xf numFmtId="0" fontId="20" fillId="13" borderId="11" xfId="0" applyFont="1" applyFill="1" applyBorder="1" applyAlignment="1">
      <alignment horizontal="justify" vertical="top" wrapText="1"/>
    </xf>
    <xf numFmtId="0" fontId="19" fillId="2" borderId="10" xfId="0" applyFont="1" applyFill="1" applyBorder="1" applyAlignment="1">
      <alignment horizontal="justify" vertical="top" wrapText="1"/>
    </xf>
    <xf numFmtId="0" fontId="22" fillId="2" borderId="11" xfId="0" applyFont="1" applyFill="1" applyBorder="1" applyAlignment="1">
      <alignment horizontal="justify" vertical="top" wrapText="1"/>
    </xf>
    <xf numFmtId="0" fontId="19" fillId="2" borderId="11" xfId="0" applyFont="1" applyFill="1" applyBorder="1" applyAlignment="1">
      <alignment horizontal="justify" vertical="top" wrapText="1"/>
    </xf>
    <xf numFmtId="0" fontId="19" fillId="8" borderId="10" xfId="0" applyFont="1" applyFill="1" applyBorder="1" applyAlignment="1">
      <alignment horizontal="justify" vertical="top" wrapText="1"/>
    </xf>
    <xf numFmtId="0" fontId="21" fillId="8" borderId="11" xfId="0" applyFont="1" applyFill="1" applyBorder="1" applyAlignment="1">
      <alignment horizontal="justify" vertical="top" wrapText="1"/>
    </xf>
    <xf numFmtId="0" fontId="19" fillId="8" borderId="11" xfId="0" applyFont="1" applyFill="1" applyBorder="1" applyAlignment="1">
      <alignment horizontal="justify" vertical="top" wrapText="1"/>
    </xf>
    <xf numFmtId="0" fontId="9" fillId="0" borderId="0" xfId="0" applyFont="1" applyAlignment="1">
      <alignment horizontal="right"/>
    </xf>
    <xf numFmtId="0" fontId="11" fillId="14" borderId="0" xfId="0" applyFont="1" applyFill="1" applyAlignment="1">
      <alignment horizontal="center"/>
    </xf>
    <xf numFmtId="0" fontId="11" fillId="0" borderId="0" xfId="0" applyFont="1"/>
    <xf numFmtId="0" fontId="9" fillId="6" borderId="6" xfId="0" applyFont="1" applyFill="1" applyBorder="1" applyAlignment="1">
      <alignment horizontal="center"/>
    </xf>
    <xf numFmtId="0" fontId="11" fillId="0" borderId="0" xfId="0" applyFont="1" applyAlignment="1">
      <alignment horizontal="center"/>
    </xf>
    <xf numFmtId="0" fontId="11" fillId="0" borderId="0" xfId="0" applyFont="1" applyAlignment="1">
      <alignment horizontal="right"/>
    </xf>
    <xf numFmtId="0" fontId="9" fillId="0" borderId="6" xfId="0" applyFont="1" applyBorder="1" applyAlignment="1">
      <alignment horizontal="right"/>
    </xf>
    <xf numFmtId="0" fontId="9" fillId="0" borderId="6" xfId="0" applyFont="1" applyBorder="1" applyAlignment="1">
      <alignment horizontal="center"/>
    </xf>
    <xf numFmtId="0" fontId="9" fillId="14" borderId="6" xfId="0" applyFont="1" applyFill="1" applyBorder="1" applyAlignment="1">
      <alignment horizontal="center"/>
    </xf>
    <xf numFmtId="49" fontId="13" fillId="4" borderId="0" xfId="0" applyNumberFormat="1" applyFont="1" applyFill="1" applyAlignment="1">
      <alignment horizontal="left" wrapText="1"/>
    </xf>
    <xf numFmtId="0" fontId="23" fillId="0" borderId="0" xfId="0" applyFont="1"/>
    <xf numFmtId="0" fontId="24" fillId="0" borderId="0" xfId="1" applyFont="1"/>
    <xf numFmtId="0" fontId="8" fillId="0" borderId="0" xfId="1" applyFont="1" applyAlignment="1">
      <alignment horizontal="right"/>
    </xf>
    <xf numFmtId="49" fontId="7" fillId="15" borderId="0" xfId="1" applyNumberFormat="1" applyFont="1" applyFill="1"/>
    <xf numFmtId="49" fontId="7" fillId="15" borderId="0" xfId="1" applyNumberFormat="1" applyFont="1" applyFill="1" applyAlignment="1">
      <alignment horizontal="left" wrapText="1"/>
    </xf>
    <xf numFmtId="49" fontId="7" fillId="15" borderId="0" xfId="1" applyNumberFormat="1" applyFont="1" applyFill="1" applyAlignment="1">
      <alignment wrapText="1"/>
    </xf>
    <xf numFmtId="0" fontId="25" fillId="16" borderId="6" xfId="1" applyFont="1" applyFill="1" applyBorder="1" applyAlignment="1">
      <alignment horizontal="justify" wrapText="1"/>
    </xf>
    <xf numFmtId="0" fontId="25" fillId="16" borderId="6" xfId="1" applyFont="1" applyFill="1" applyBorder="1" applyAlignment="1">
      <alignment horizontal="center" vertical="center" wrapText="1"/>
    </xf>
    <xf numFmtId="0" fontId="24" fillId="0" borderId="6" xfId="1" applyFont="1" applyBorder="1" applyAlignment="1">
      <alignment wrapText="1"/>
    </xf>
    <xf numFmtId="0" fontId="24" fillId="0" borderId="6" xfId="1" applyFont="1" applyBorder="1" applyAlignment="1">
      <alignment horizontal="justify" wrapText="1"/>
    </xf>
    <xf numFmtId="0" fontId="26" fillId="17" borderId="6" xfId="1" applyFont="1" applyFill="1" applyBorder="1" applyAlignment="1">
      <alignment horizontal="center" vertical="center"/>
    </xf>
    <xf numFmtId="0" fontId="24" fillId="18" borderId="0" xfId="1" applyFont="1" applyFill="1"/>
    <xf numFmtId="0" fontId="8" fillId="0" borderId="0" xfId="1" applyFont="1"/>
    <xf numFmtId="0" fontId="26" fillId="17" borderId="7" xfId="1" applyFont="1" applyFill="1" applyBorder="1" applyAlignment="1">
      <alignment horizontal="center" vertical="center"/>
    </xf>
    <xf numFmtId="0" fontId="27" fillId="19" borderId="6" xfId="1" applyFont="1" applyFill="1" applyBorder="1" applyAlignment="1">
      <alignment horizontal="center" vertical="top" wrapText="1"/>
    </xf>
    <xf numFmtId="0" fontId="27" fillId="19" borderId="6" xfId="1" applyFont="1" applyFill="1" applyBorder="1" applyAlignment="1">
      <alignment horizontal="right" vertical="top" wrapText="1"/>
    </xf>
    <xf numFmtId="0" fontId="24" fillId="0" borderId="6" xfId="1" applyFont="1" applyBorder="1"/>
    <xf numFmtId="0" fontId="28" fillId="16" borderId="8" xfId="1" applyFont="1" applyFill="1" applyBorder="1" applyAlignment="1">
      <alignment horizontal="justify" wrapText="1"/>
    </xf>
    <xf numFmtId="0" fontId="28" fillId="16" borderId="9" xfId="1" applyFont="1" applyFill="1" applyBorder="1" applyAlignment="1">
      <alignment horizontal="justify" wrapText="1"/>
    </xf>
    <xf numFmtId="0" fontId="29" fillId="0" borderId="10" xfId="1" applyFont="1" applyBorder="1" applyAlignment="1">
      <alignment wrapText="1"/>
    </xf>
    <xf numFmtId="0" fontId="29" fillId="0" borderId="0" xfId="1" applyFont="1" applyAlignment="1">
      <alignment horizontal="justify" wrapText="1"/>
    </xf>
    <xf numFmtId="0" fontId="29" fillId="0" borderId="11" xfId="1" applyFont="1" applyBorder="1" applyAlignment="1">
      <alignment horizontal="justify" wrapText="1"/>
    </xf>
    <xf numFmtId="0" fontId="27" fillId="20" borderId="6" xfId="1" applyFont="1" applyFill="1" applyBorder="1" applyAlignment="1">
      <alignment horizontal="center" vertical="top" wrapText="1"/>
    </xf>
    <xf numFmtId="0" fontId="27" fillId="20" borderId="6" xfId="1" applyFont="1" applyFill="1" applyBorder="1" applyAlignment="1">
      <alignment horizontal="right" vertical="top" wrapText="1"/>
    </xf>
    <xf numFmtId="0" fontId="30" fillId="0" borderId="0" xfId="1" applyFont="1" applyAlignment="1">
      <alignment horizontal="right"/>
    </xf>
    <xf numFmtId="0" fontId="31" fillId="21" borderId="0" xfId="1" applyFont="1" applyFill="1" applyAlignment="1">
      <alignment horizontal="right"/>
    </xf>
    <xf numFmtId="0" fontId="31" fillId="21" borderId="0" xfId="1" applyFont="1" applyFill="1"/>
    <xf numFmtId="0" fontId="32" fillId="21" borderId="0" xfId="1" applyFont="1" applyFill="1"/>
    <xf numFmtId="0" fontId="31" fillId="22" borderId="0" xfId="1" applyFont="1" applyFill="1" applyAlignment="1">
      <alignment horizontal="right"/>
    </xf>
    <xf numFmtId="0" fontId="31" fillId="22" borderId="0" xfId="1" applyFont="1" applyFill="1"/>
    <xf numFmtId="0" fontId="32" fillId="22" borderId="0" xfId="1" applyFont="1" applyFill="1"/>
    <xf numFmtId="0" fontId="30" fillId="18" borderId="0" xfId="1" applyFont="1" applyFill="1" applyAlignment="1">
      <alignment horizontal="right"/>
    </xf>
    <xf numFmtId="0" fontId="30" fillId="18" borderId="0" xfId="1" applyFont="1" applyFill="1"/>
    <xf numFmtId="0" fontId="24" fillId="23" borderId="0" xfId="1" applyFont="1" applyFill="1"/>
    <xf numFmtId="0" fontId="19" fillId="24" borderId="21" xfId="1" applyFont="1" applyFill="1" applyBorder="1" applyAlignment="1">
      <alignment horizontal="justify" vertical="top" wrapText="1"/>
    </xf>
    <xf numFmtId="0" fontId="19" fillId="24" borderId="22" xfId="1" applyFont="1" applyFill="1" applyBorder="1" applyAlignment="1">
      <alignment horizontal="justify" vertical="top" wrapText="1"/>
    </xf>
    <xf numFmtId="0" fontId="19" fillId="24" borderId="23" xfId="1" applyFont="1" applyFill="1" applyBorder="1" applyAlignment="1">
      <alignment horizontal="justify" vertical="top" wrapText="1"/>
    </xf>
    <xf numFmtId="0" fontId="20" fillId="25" borderId="24" xfId="1" applyFont="1" applyFill="1" applyBorder="1" applyAlignment="1">
      <alignment horizontal="justify" vertical="top" wrapText="1"/>
    </xf>
    <xf numFmtId="0" fontId="21" fillId="25" borderId="25" xfId="1" applyFont="1" applyFill="1" applyBorder="1" applyAlignment="1">
      <alignment horizontal="justify" vertical="top" wrapText="1"/>
    </xf>
    <xf numFmtId="0" fontId="20" fillId="25" borderId="25" xfId="1" applyFont="1" applyFill="1" applyBorder="1" applyAlignment="1">
      <alignment horizontal="justify" vertical="top" wrapText="1"/>
    </xf>
    <xf numFmtId="0" fontId="20" fillId="26" borderId="24" xfId="1" applyFont="1" applyFill="1" applyBorder="1" applyAlignment="1">
      <alignment horizontal="justify" vertical="top" wrapText="1"/>
    </xf>
    <xf numFmtId="0" fontId="21" fillId="26" borderId="25" xfId="1" applyFont="1" applyFill="1" applyBorder="1" applyAlignment="1">
      <alignment horizontal="justify" vertical="top" wrapText="1"/>
    </xf>
    <xf numFmtId="0" fontId="20" fillId="26" borderId="25" xfId="1" applyFont="1" applyFill="1" applyBorder="1" applyAlignment="1">
      <alignment horizontal="justify" vertical="top" wrapText="1"/>
    </xf>
    <xf numFmtId="0" fontId="20" fillId="27" borderId="24" xfId="1" applyFont="1" applyFill="1" applyBorder="1" applyAlignment="1">
      <alignment horizontal="justify" vertical="top" wrapText="1"/>
    </xf>
    <xf numFmtId="0" fontId="21" fillId="27" borderId="25" xfId="1" applyFont="1" applyFill="1" applyBorder="1" applyAlignment="1">
      <alignment horizontal="justify" vertical="top" wrapText="1"/>
    </xf>
    <xf numFmtId="0" fontId="20" fillId="27" borderId="25" xfId="1" applyFont="1" applyFill="1" applyBorder="1" applyAlignment="1">
      <alignment horizontal="justify" vertical="top" wrapText="1"/>
    </xf>
    <xf numFmtId="0" fontId="33" fillId="23" borderId="24" xfId="1" applyFont="1" applyFill="1" applyBorder="1" applyAlignment="1">
      <alignment horizontal="justify" vertical="top" wrapText="1"/>
    </xf>
    <xf numFmtId="0" fontId="34" fillId="23" borderId="25" xfId="1" applyFont="1" applyFill="1" applyBorder="1" applyAlignment="1">
      <alignment horizontal="justify" vertical="top" wrapText="1"/>
    </xf>
    <xf numFmtId="0" fontId="33" fillId="23" borderId="25" xfId="1" applyFont="1" applyFill="1" applyBorder="1" applyAlignment="1">
      <alignment horizontal="justify" vertical="top" wrapText="1"/>
    </xf>
    <xf numFmtId="0" fontId="19" fillId="19" borderId="24" xfId="1" applyFont="1" applyFill="1" applyBorder="1" applyAlignment="1">
      <alignment horizontal="justify" vertical="top" wrapText="1"/>
    </xf>
    <xf numFmtId="0" fontId="21" fillId="19" borderId="25" xfId="1" applyFont="1" applyFill="1" applyBorder="1" applyAlignment="1">
      <alignment horizontal="justify" vertical="top" wrapText="1"/>
    </xf>
    <xf numFmtId="0" fontId="19" fillId="19" borderId="25" xfId="1" applyFont="1" applyFill="1" applyBorder="1" applyAlignment="1">
      <alignment horizontal="justify" vertical="top" wrapText="1"/>
    </xf>
    <xf numFmtId="0" fontId="24" fillId="0" borderId="0" xfId="1" applyFont="1" applyAlignment="1">
      <alignment horizontal="right"/>
    </xf>
    <xf numFmtId="0" fontId="31" fillId="28" borderId="0" xfId="1" applyFont="1" applyFill="1" applyAlignment="1">
      <alignment horizontal="center"/>
    </xf>
    <xf numFmtId="0" fontId="31" fillId="0" borderId="0" xfId="1" applyFont="1"/>
    <xf numFmtId="0" fontId="24" fillId="17" borderId="6" xfId="1" applyFont="1" applyFill="1" applyBorder="1" applyAlignment="1">
      <alignment horizontal="center"/>
    </xf>
    <xf numFmtId="0" fontId="24" fillId="0" borderId="0" xfId="1" applyFont="1" applyAlignment="1">
      <alignment horizontal="center"/>
    </xf>
    <xf numFmtId="0" fontId="31" fillId="0" borderId="0" xfId="1" applyFont="1" applyAlignment="1">
      <alignment horizontal="center"/>
    </xf>
    <xf numFmtId="0" fontId="31" fillId="0" borderId="0" xfId="1" applyFont="1" applyAlignment="1">
      <alignment horizontal="right"/>
    </xf>
    <xf numFmtId="0" fontId="24" fillId="0" borderId="6" xfId="1" applyFont="1" applyBorder="1" applyAlignment="1">
      <alignment horizontal="right"/>
    </xf>
    <xf numFmtId="0" fontId="24" fillId="0" borderId="6" xfId="1" applyFont="1" applyBorder="1" applyAlignment="1">
      <alignment horizontal="center"/>
    </xf>
    <xf numFmtId="0" fontId="24" fillId="28" borderId="6" xfId="1" applyFont="1" applyFill="1" applyBorder="1" applyAlignment="1">
      <alignment horizontal="center"/>
    </xf>
    <xf numFmtId="1" fontId="24" fillId="0" borderId="1" xfId="1" applyNumberFormat="1" applyFont="1" applyBorder="1" applyAlignment="1">
      <alignment horizontal="left" vertical="center" wrapText="1"/>
    </xf>
    <xf numFmtId="1" fontId="24" fillId="0" borderId="2" xfId="1" applyNumberFormat="1" applyFont="1" applyBorder="1" applyAlignment="1">
      <alignment horizontal="left" vertical="center" wrapText="1"/>
    </xf>
    <xf numFmtId="1" fontId="24" fillId="0" borderId="3" xfId="1" applyNumberFormat="1" applyFont="1" applyBorder="1" applyAlignment="1">
      <alignment horizontal="left" vertical="center" wrapText="1"/>
    </xf>
    <xf numFmtId="1" fontId="24" fillId="0" borderId="0" xfId="1" applyNumberFormat="1" applyFont="1" applyAlignment="1">
      <alignment horizontal="left" vertical="center" wrapText="1"/>
    </xf>
    <xf numFmtId="1" fontId="24" fillId="0" borderId="4" xfId="1" applyNumberFormat="1" applyFont="1" applyBorder="1" applyAlignment="1">
      <alignment vertical="center" wrapText="1"/>
    </xf>
    <xf numFmtId="1" fontId="24" fillId="0" borderId="6" xfId="1" applyNumberFormat="1" applyFont="1" applyBorder="1" applyAlignment="1">
      <alignment vertical="center" wrapText="1"/>
    </xf>
    <xf numFmtId="1" fontId="24" fillId="0" borderId="5" xfId="1" applyNumberFormat="1" applyFont="1" applyBorder="1" applyAlignment="1">
      <alignment vertical="center" wrapText="1"/>
    </xf>
    <xf numFmtId="1" fontId="24" fillId="0" borderId="0" xfId="1" applyNumberFormat="1" applyFont="1"/>
    <xf numFmtId="0" fontId="9" fillId="29" borderId="6" xfId="0" applyFont="1" applyFill="1" applyBorder="1" applyAlignment="1">
      <alignment horizontal="center" vertical="center" wrapText="1"/>
    </xf>
    <xf numFmtId="0" fontId="9" fillId="29" borderId="15" xfId="0" applyFont="1" applyFill="1" applyBorder="1" applyAlignment="1">
      <alignment horizontal="left" vertical="center" wrapText="1"/>
    </xf>
    <xf numFmtId="0" fontId="9" fillId="29" borderId="15" xfId="0" applyFont="1" applyFill="1" applyBorder="1" applyAlignment="1">
      <alignment horizontal="center" vertical="center" wrapText="1"/>
    </xf>
    <xf numFmtId="0" fontId="9" fillId="29" borderId="16" xfId="0" applyFont="1" applyFill="1" applyBorder="1" applyAlignment="1">
      <alignment horizontal="center" vertical="center" wrapText="1"/>
    </xf>
    <xf numFmtId="49" fontId="9" fillId="29" borderId="15" xfId="0" applyNumberFormat="1" applyFont="1" applyFill="1" applyBorder="1" applyAlignment="1">
      <alignment horizontal="left" vertical="center" wrapText="1"/>
    </xf>
    <xf numFmtId="49" fontId="9" fillId="29" borderId="6" xfId="0" applyNumberFormat="1" applyFont="1" applyFill="1" applyBorder="1" applyAlignment="1">
      <alignment vertical="center" wrapText="1"/>
    </xf>
    <xf numFmtId="49" fontId="9" fillId="30" borderId="6" xfId="0" applyNumberFormat="1" applyFont="1" applyFill="1" applyBorder="1" applyAlignment="1">
      <alignment vertical="center" wrapText="1"/>
    </xf>
    <xf numFmtId="0" fontId="9" fillId="30" borderId="15" xfId="0" applyFont="1" applyFill="1" applyBorder="1" applyAlignment="1">
      <alignment horizontal="center" vertical="center" wrapText="1"/>
    </xf>
    <xf numFmtId="0" fontId="9" fillId="30" borderId="16" xfId="0" applyFont="1" applyFill="1" applyBorder="1" applyAlignment="1">
      <alignment horizontal="center" vertical="center" wrapText="1"/>
    </xf>
    <xf numFmtId="0" fontId="9" fillId="29" borderId="17" xfId="0" applyFont="1" applyFill="1" applyBorder="1" applyAlignment="1">
      <alignment horizontal="center" vertical="center" wrapText="1"/>
    </xf>
    <xf numFmtId="0" fontId="9" fillId="30" borderId="6" xfId="0" applyFont="1" applyFill="1" applyBorder="1" applyAlignment="1">
      <alignment horizontal="center" vertical="center" wrapText="1"/>
    </xf>
    <xf numFmtId="0" fontId="9" fillId="30" borderId="17" xfId="0" applyFont="1" applyFill="1" applyBorder="1" applyAlignment="1">
      <alignment horizontal="center" vertical="center" wrapText="1"/>
    </xf>
    <xf numFmtId="1" fontId="24" fillId="30" borderId="6" xfId="1" applyNumberFormat="1" applyFont="1" applyFill="1" applyBorder="1" applyAlignment="1">
      <alignment horizontal="center" vertical="center"/>
    </xf>
    <xf numFmtId="1" fontId="24" fillId="30" borderId="15" xfId="1" applyNumberFormat="1" applyFont="1" applyFill="1" applyBorder="1" applyAlignment="1">
      <alignment horizontal="left" vertical="center" wrapText="1"/>
    </xf>
    <xf numFmtId="1" fontId="24" fillId="30" borderId="6" xfId="1" applyNumberFormat="1" applyFont="1" applyFill="1" applyBorder="1" applyAlignment="1">
      <alignment vertical="center" wrapText="1"/>
    </xf>
    <xf numFmtId="0" fontId="35" fillId="3" borderId="0" xfId="0" applyFont="1" applyFill="1" applyAlignment="1">
      <alignment horizontal="center" vertical="center" wrapText="1"/>
    </xf>
    <xf numFmtId="0" fontId="36" fillId="7" borderId="18" xfId="0" applyFont="1" applyFill="1" applyBorder="1" applyAlignment="1">
      <alignment horizontal="center" vertical="top" wrapText="1"/>
    </xf>
    <xf numFmtId="0" fontId="12" fillId="8" borderId="0" xfId="0" applyFont="1" applyFill="1" applyAlignment="1">
      <alignment horizontal="center" wrapText="1"/>
    </xf>
    <xf numFmtId="0" fontId="12" fillId="9" borderId="12" xfId="0" applyFont="1" applyFill="1" applyBorder="1" applyAlignment="1">
      <alignment horizontal="justify" wrapText="1"/>
    </xf>
    <xf numFmtId="0" fontId="12" fillId="9" borderId="0" xfId="0" applyFont="1" applyFill="1" applyAlignment="1">
      <alignment horizontal="center" wrapText="1"/>
    </xf>
    <xf numFmtId="0" fontId="10" fillId="0" borderId="0" xfId="0" applyFont="1" applyAlignment="1">
      <alignment horizontal="center" wrapText="1"/>
    </xf>
    <xf numFmtId="0" fontId="36" fillId="24" borderId="21" xfId="1" applyFont="1" applyFill="1" applyBorder="1" applyAlignment="1">
      <alignment horizontal="center" vertical="top" wrapText="1"/>
    </xf>
    <xf numFmtId="0" fontId="36" fillId="24" borderId="22" xfId="1" applyFont="1" applyFill="1" applyBorder="1" applyAlignment="1">
      <alignment horizontal="center" vertical="top" wrapText="1"/>
    </xf>
    <xf numFmtId="0" fontId="36" fillId="24" borderId="23" xfId="1" applyFont="1" applyFill="1" applyBorder="1" applyAlignment="1">
      <alignment horizontal="center" vertical="top" wrapText="1"/>
    </xf>
    <xf numFmtId="0" fontId="27" fillId="19" borderId="0" xfId="1" applyFont="1" applyFill="1" applyAlignment="1">
      <alignment horizontal="center" wrapText="1"/>
    </xf>
    <xf numFmtId="0" fontId="12" fillId="20" borderId="12" xfId="1" applyFont="1" applyFill="1" applyBorder="1" applyAlignment="1">
      <alignment horizontal="justify" wrapText="1"/>
    </xf>
    <xf numFmtId="0" fontId="12" fillId="20" borderId="13" xfId="1" applyFont="1" applyFill="1" applyBorder="1" applyAlignment="1">
      <alignment horizontal="justify" wrapText="1"/>
    </xf>
    <xf numFmtId="0" fontId="27" fillId="20" borderId="0" xfId="1" applyFont="1" applyFill="1" applyAlignment="1">
      <alignment horizontal="center" wrapText="1"/>
    </xf>
    <xf numFmtId="0" fontId="8" fillId="0" borderId="0" xfId="1" applyFont="1" applyAlignment="1">
      <alignment horizontal="center" wrapText="1"/>
    </xf>
  </cellXfs>
  <cellStyles count="2">
    <cellStyle name="Normale" xfId="0" builtinId="0"/>
    <cellStyle name="Normale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41"/>
  <sheetViews>
    <sheetView tabSelected="1" zoomScale="85" zoomScaleNormal="85" workbookViewId="0">
      <selection activeCell="C39" sqref="C39"/>
    </sheetView>
  </sheetViews>
  <sheetFormatPr defaultRowHeight="15" x14ac:dyDescent="0.25"/>
  <cols>
    <col min="1" max="1" width="5" style="1" customWidth="1"/>
    <col min="2" max="2" width="18.5703125" style="2" customWidth="1"/>
    <col min="3" max="3" width="40.7109375" style="2" customWidth="1"/>
    <col min="4" max="4" width="12.140625" style="3" customWidth="1"/>
    <col min="5" max="5" width="11.140625" style="3" customWidth="1"/>
    <col min="6" max="6" width="12.42578125" style="3" customWidth="1"/>
    <col min="7" max="7" width="55.85546875" style="2" customWidth="1"/>
    <col min="8" max="8" width="38.7109375" style="2" customWidth="1"/>
    <col min="9" max="9" width="59.28515625" style="2" customWidth="1"/>
    <col min="10" max="64" width="9.140625" style="2" customWidth="1"/>
  </cols>
  <sheetData>
    <row r="1" spans="1:9" ht="18.75" x14ac:dyDescent="0.3">
      <c r="A1" s="4"/>
      <c r="B1" s="80" t="s">
        <v>0</v>
      </c>
      <c r="C1" s="5"/>
      <c r="D1" s="6"/>
      <c r="E1" s="6"/>
      <c r="F1" s="6"/>
      <c r="G1" s="5"/>
      <c r="H1" s="5"/>
      <c r="I1" s="7" t="s">
        <v>184</v>
      </c>
    </row>
    <row r="2" spans="1:9" x14ac:dyDescent="0.25">
      <c r="A2" s="4"/>
      <c r="B2" s="5"/>
      <c r="C2" s="5"/>
      <c r="D2" s="165" t="s">
        <v>1</v>
      </c>
      <c r="E2" s="165"/>
      <c r="F2" s="165"/>
      <c r="G2" s="5"/>
      <c r="H2" s="5"/>
      <c r="I2" s="7" t="s">
        <v>181</v>
      </c>
    </row>
    <row r="3" spans="1:9" s="13" customFormat="1" ht="25.5" x14ac:dyDescent="0.25">
      <c r="A3" s="8"/>
      <c r="B3" s="9" t="s">
        <v>2</v>
      </c>
      <c r="C3" s="9" t="s">
        <v>3</v>
      </c>
      <c r="D3" s="10" t="s">
        <v>4</v>
      </c>
      <c r="E3" s="10" t="s">
        <v>5</v>
      </c>
      <c r="F3" s="10" t="s">
        <v>6</v>
      </c>
      <c r="G3" s="11" t="s">
        <v>7</v>
      </c>
      <c r="H3" s="11" t="s">
        <v>8</v>
      </c>
      <c r="I3" s="12" t="s">
        <v>9</v>
      </c>
    </row>
    <row r="4" spans="1:9" s="17" customFormat="1" ht="77.25" thickBot="1" x14ac:dyDescent="0.3">
      <c r="A4" s="150">
        <v>1</v>
      </c>
      <c r="B4" s="151" t="str">
        <f>'Pr.(1)'!B2</f>
        <v>1 SETTORE TECNICO  –  ED. PRIVATA-PATRIMONIO-AMBIENTE</v>
      </c>
      <c r="C4" s="151" t="str">
        <f>'Pr.(1)'!B3</f>
        <v>PROCEDIMENTI IN MATERIA DI PERMESSI DI COSTRUIRE</v>
      </c>
      <c r="D4" s="152" t="str">
        <f>IF('Pr.(1)'!I24='Pr.(1)'!L24,'Pr.(1)'!G39,"NON COMPILATO")</f>
        <v>MEDIO</v>
      </c>
      <c r="E4" s="152" t="str">
        <f>IF('Pr.(1)'!I36='Pr.(1)'!L36,'Pr.(1)'!G40,"NON COMPILATO")</f>
        <v>ALTO</v>
      </c>
      <c r="F4" s="153" t="str">
        <f>'Pr.(1)'!G41</f>
        <v>CRITICO</v>
      </c>
      <c r="G4" s="14" t="s">
        <v>183</v>
      </c>
      <c r="H4" s="15" t="s">
        <v>11</v>
      </c>
      <c r="I4" s="16" t="s">
        <v>185</v>
      </c>
    </row>
    <row r="5" spans="1:9" ht="77.25" thickBot="1" x14ac:dyDescent="0.3">
      <c r="A5" s="150">
        <v>2</v>
      </c>
      <c r="B5" s="154" t="str">
        <f>'Pr.(2)'!B2</f>
        <v>SETTORE TECNICO  – ED. PRIVATA-PATRIMONIO-AMBIENTE</v>
      </c>
      <c r="C5" s="154" t="str">
        <f>'Pr.(2)'!B3</f>
        <v>ABUSI EDILIZI</v>
      </c>
      <c r="D5" s="152" t="str">
        <f>IF('Pr.(2)'!I24='Pr.(2)'!L24,'Pr.(2)'!G39,"NON COMPILATO")</f>
        <v>ALTO</v>
      </c>
      <c r="E5" s="152" t="str">
        <f>IF('Pr.(2)'!I36='Pr.(2)'!L36,'Pr.(2)'!G40,"NON COMPILATO")</f>
        <v>MEDIO</v>
      </c>
      <c r="F5" s="153" t="str">
        <f>'Pr.(2)'!G41</f>
        <v>CRITICO</v>
      </c>
      <c r="G5" s="14" t="s">
        <v>10</v>
      </c>
      <c r="H5" s="15" t="s">
        <v>11</v>
      </c>
      <c r="I5" s="16" t="s">
        <v>185</v>
      </c>
    </row>
    <row r="6" spans="1:9" ht="77.25" thickBot="1" x14ac:dyDescent="0.3">
      <c r="A6" s="150">
        <v>3</v>
      </c>
      <c r="B6" s="155" t="str">
        <f>'Pr.(3)'!B2</f>
        <v>SETTORE TECNICO – ED. PRIVATA-PATRIMONIO-AMBIENTE</v>
      </c>
      <c r="C6" s="155" t="str">
        <f>'Pr.(3)'!B3</f>
        <v>CILA ATT. EDILIAIZ LIBERA</v>
      </c>
      <c r="D6" s="152" t="str">
        <f>IF('Pr.(3)'!I24='Pr.(3)'!L24,'Pr.(3)'!G39,"NON COMPILATO")</f>
        <v>BASSO</v>
      </c>
      <c r="E6" s="152" t="str">
        <f>IF('Pr.(3)'!I36='Pr.(3)'!L36,'Pr.(3)'!G40,"NON COMPILATO")</f>
        <v>BASSO</v>
      </c>
      <c r="F6" s="153" t="str">
        <f>'Pr.(3)'!G41</f>
        <v>MINIMO</v>
      </c>
      <c r="G6" s="18" t="s">
        <v>10</v>
      </c>
      <c r="H6" s="15" t="s">
        <v>11</v>
      </c>
      <c r="I6" s="16" t="s">
        <v>185</v>
      </c>
    </row>
    <row r="7" spans="1:9" ht="77.25" thickBot="1" x14ac:dyDescent="0.3">
      <c r="A7" s="150">
        <v>4</v>
      </c>
      <c r="B7" s="155" t="str">
        <f>'Pr.(4)'!B2</f>
        <v>SETTORE TECNICO   ED. PRIVATA-PATRIMONIO-AMBIENTE</v>
      </c>
      <c r="C7" s="155" t="str">
        <f>'Pr.(4)'!B3</f>
        <v>SCIA</v>
      </c>
      <c r="D7" s="152" t="str">
        <f>IF('Pr.(4)'!I24='Pr.(4)'!L24,'Pr.(4)'!G39,"NON COMPILATO")</f>
        <v>MEDIO</v>
      </c>
      <c r="E7" s="152" t="str">
        <f>IF('Pr.(4)'!I36='Pr.(4)'!L36,'Pr.(4)'!G40,"NON COMPILATO")</f>
        <v>MEDIO</v>
      </c>
      <c r="F7" s="153" t="str">
        <f>'Pr.(4)'!G41</f>
        <v>MEDIO</v>
      </c>
      <c r="G7" s="18" t="s">
        <v>10</v>
      </c>
      <c r="H7" s="15" t="s">
        <v>11</v>
      </c>
      <c r="I7" s="16" t="s">
        <v>185</v>
      </c>
    </row>
    <row r="8" spans="1:9" ht="51.75" thickBot="1" x14ac:dyDescent="0.3">
      <c r="A8" s="150">
        <v>5</v>
      </c>
      <c r="B8" s="155" t="str">
        <f>'Pr.(5)'!B2</f>
        <v>SETTORE TECNICO   – ED. PRIVATA-PATRIMONIO-AMBIENTE</v>
      </c>
      <c r="C8" s="155" t="str">
        <f>'Pr.(5)'!B3</f>
        <v>ACCESSO ATTI</v>
      </c>
      <c r="D8" s="152" t="str">
        <f>IF('Pr.(5)'!I24='Pr.(5)'!L24,'Pr.(5)'!G39,"NON COMPILATO")</f>
        <v>BASSO</v>
      </c>
      <c r="E8" s="152" t="str">
        <f>IF('Pr.(5)'!I36='Pr.(5)'!L36,'Pr.(5)'!G40,"NON COMPILATO")</f>
        <v>BASSO</v>
      </c>
      <c r="F8" s="153" t="str">
        <f>'Pr.(5)'!G41</f>
        <v>MINIMO</v>
      </c>
      <c r="G8" s="18" t="s">
        <v>10</v>
      </c>
      <c r="H8" s="15" t="s">
        <v>11</v>
      </c>
      <c r="I8" s="19" t="s">
        <v>12</v>
      </c>
    </row>
    <row r="9" spans="1:9" ht="76.5" x14ac:dyDescent="0.25">
      <c r="A9" s="150">
        <v>6</v>
      </c>
      <c r="B9" s="155" t="str">
        <f>'Pr.(6)'!B2</f>
        <v>SETTORE TECNICO  – ED. PRIVATA-</v>
      </c>
      <c r="C9" s="156" t="str">
        <f>'Pr.(6)'!B3</f>
        <v>Strumenti Urbanistici attuativi relativi a formazione, approvazione e gestione dei:
Programmi integrati e varianti relative Programmi di recupero urbano e varianti relative ecc</v>
      </c>
      <c r="D9" s="157" t="str">
        <f>IF('Pr.(6)'!I24='Pr.(6)'!L24,'Pr.(6)'!G39,"NON COMPILATO")</f>
        <v>ALTO</v>
      </c>
      <c r="E9" s="157" t="str">
        <f>IF('Pr.(6)'!I36='Pr.(6)'!L36,'Pr.(6)'!G40,"NON COMPILATO")</f>
        <v>ALTO</v>
      </c>
      <c r="F9" s="158" t="str">
        <f>'Pr.(6)'!G41</f>
        <v>ALTO</v>
      </c>
      <c r="G9" s="18" t="s">
        <v>13</v>
      </c>
      <c r="H9" s="15" t="s">
        <v>11</v>
      </c>
      <c r="I9" s="19" t="s">
        <v>14</v>
      </c>
    </row>
    <row r="10" spans="1:9" ht="63.75" x14ac:dyDescent="0.25">
      <c r="A10" s="150">
        <v>7</v>
      </c>
      <c r="B10" s="155" t="str">
        <f>'Pr.(7)'!B2</f>
        <v>SETTORE TECNICO  – ED. PRIVATA-PATRIMONIO-AMBIENTE</v>
      </c>
      <c r="C10" s="155" t="str">
        <f>'Pr.(7)'!B3</f>
        <v>Definizione e quantificazion e sanzioni (oneri di urbanizzazion
e, monetizzazion e parcheggi, relativi a Permessi di costruire,S.C.I.A. e Attivita
Edilizia Libera in sanatoria)</v>
      </c>
      <c r="D10" s="150" t="str">
        <f>IF('Pr.(7)'!I24='Pr.(7)'!L24,'Pr.(7)'!G39,"NON COMPILATO")</f>
        <v>ALTO</v>
      </c>
      <c r="E10" s="150" t="str">
        <f>IF('Pr.(7)'!I36='Pr.(7)'!L36,'Pr.(7)'!G40,"NON COMPILATO")</f>
        <v>ALTO</v>
      </c>
      <c r="F10" s="159" t="str">
        <f>'Pr.(7)'!G41</f>
        <v>ALTO</v>
      </c>
      <c r="G10" s="18" t="s">
        <v>15</v>
      </c>
      <c r="H10" s="15" t="s">
        <v>11</v>
      </c>
      <c r="I10" s="19" t="s">
        <v>12</v>
      </c>
    </row>
    <row r="11" spans="1:9" ht="51.75" thickBot="1" x14ac:dyDescent="0.3">
      <c r="A11" s="150">
        <v>8</v>
      </c>
      <c r="B11" s="155" t="str">
        <f>'Pr.(8)'!B2</f>
        <v>SETTORE TECNICO  –  ED. PRIVATA-PATRIMONIO-AMBIENTE</v>
      </c>
      <c r="C11" s="155" t="str">
        <f>'Pr.(8)'!B3</f>
        <v>Rimborso contributo di costruzione</v>
      </c>
      <c r="D11" s="150" t="str">
        <f>IF('Pr.(8)'!I24='Pr.(8)'!L24,'Pr.(8)'!G39,"NON COMPILATO")</f>
        <v>MEDIO</v>
      </c>
      <c r="E11" s="150" t="str">
        <f>IF('Pr.(8)'!I36='Pr.(8)'!L36,'Pr.(8)'!G40,"NON COMPILATO")</f>
        <v>BASSO</v>
      </c>
      <c r="F11" s="159" t="str">
        <f>'Pr.(8)'!G41</f>
        <v>BASSO</v>
      </c>
      <c r="G11" s="18" t="s">
        <v>15</v>
      </c>
      <c r="H11" s="15" t="s">
        <v>11</v>
      </c>
      <c r="I11" s="19" t="s">
        <v>12</v>
      </c>
    </row>
    <row r="12" spans="1:9" ht="77.25" thickBot="1" x14ac:dyDescent="0.3">
      <c r="A12" s="150">
        <v>9</v>
      </c>
      <c r="B12" s="156" t="str">
        <f>'Pr.(9)'!B2</f>
        <v>SETTORE TECNICO - ED. PRIVATA-PATRIMONIO-AMBIENTE</v>
      </c>
      <c r="C12" s="156" t="str">
        <f>'Pr.(9)'!B3</f>
        <v>Sottoscrizione protocolli di intesa/Convenzioni</v>
      </c>
      <c r="D12" s="160" t="str">
        <f>IF('Pr.(9)'!I24='Pr.(9)'!L24,'Pr.(9)'!G39,"NON COMPILATO")</f>
        <v>MEDIO</v>
      </c>
      <c r="E12" s="160" t="str">
        <f>IF('Pr.(9)'!I36='Pr.(9)'!L36,'Pr.(9)'!G40,"NON COMPILATO")</f>
        <v>MEDIO</v>
      </c>
      <c r="F12" s="161" t="str">
        <f>'Pr.(9)'!G41</f>
        <v>MEDIO</v>
      </c>
      <c r="G12" s="18" t="s">
        <v>13</v>
      </c>
      <c r="H12" s="15" t="s">
        <v>16</v>
      </c>
      <c r="I12" s="19" t="s">
        <v>17</v>
      </c>
    </row>
    <row r="13" spans="1:9" ht="51" x14ac:dyDescent="0.25">
      <c r="A13" s="150">
        <v>10</v>
      </c>
      <c r="B13" s="155" t="str">
        <f>'Pr.(10)'!B2</f>
        <v>SETTORE TECNICO  -  ED. PRIVATA-PATRIMONIO-AMBIENTE</v>
      </c>
      <c r="C13" s="155" t="str">
        <f>'Pr.(10)'!B3</f>
        <v>Controllo idoneità alloggiativa</v>
      </c>
      <c r="D13" s="150" t="str">
        <f>IF('Pr.(10)'!I24='Pr.(10)'!L24,'Pr.(10)'!G39,"NON COMPILATO")</f>
        <v>BASSO</v>
      </c>
      <c r="E13" s="150" t="str">
        <f>IF('Pr.(10)'!I36='Pr.(10)'!L36,'Pr.(10)'!G40,"NON COMPILATO")</f>
        <v>BASSO</v>
      </c>
      <c r="F13" s="159" t="str">
        <f>'Pr.(10)'!G41</f>
        <v>MINIMO</v>
      </c>
      <c r="G13" s="18" t="s">
        <v>15</v>
      </c>
      <c r="H13" s="15" t="s">
        <v>16</v>
      </c>
      <c r="I13" s="19" t="s">
        <v>12</v>
      </c>
    </row>
    <row r="14" spans="1:9" ht="76.5" x14ac:dyDescent="0.25">
      <c r="A14" s="150">
        <v>11</v>
      </c>
      <c r="B14" s="155" t="str">
        <f>'Pr.(11)'!B2</f>
        <v>SETTORE TECNICO  – ED. PRIVATA-PATRIMONIO-AMBIENTE</v>
      </c>
      <c r="C14" s="155" t="str">
        <f>'Pr.(11)'!B3</f>
        <v>SUAP: Rilascio permessi di costruire relativi alle attivita industriali, artigianali, commerciali agricole, bancarie e alberghiere</v>
      </c>
      <c r="D14" s="150" t="str">
        <f>IF('Pr.(11)'!I24='Pr.(11)'!L24,'Pr.(11)'!G39,"NON COMPILATO")</f>
        <v>MEDIO</v>
      </c>
      <c r="E14" s="150" t="str">
        <f>IF('Pr.(11)'!I36='Pr.(11)'!L36,'Pr.(11)'!G40,"NON COMPILATO")</f>
        <v>MEDIO</v>
      </c>
      <c r="F14" s="159" t="str">
        <f>'Pr.(11)'!G41</f>
        <v>MEDIO</v>
      </c>
      <c r="G14" s="18" t="s">
        <v>13</v>
      </c>
      <c r="H14" s="15" t="s">
        <v>11</v>
      </c>
      <c r="I14" s="19" t="s">
        <v>18</v>
      </c>
    </row>
    <row r="15" spans="1:9" ht="63.75" x14ac:dyDescent="0.25">
      <c r="A15" s="150">
        <v>12</v>
      </c>
      <c r="B15" s="155" t="str">
        <f>'Pr.(12)'!B2</f>
        <v>SETTORE TECNICO  – ED. PRIVATA-PATRIMONIO-AMBIENTE</v>
      </c>
      <c r="C15" s="155" t="str">
        <f>'Pr.(12)'!B3</f>
        <v>Rilascio Permessi di costruire in sanatoria 
con: istruttoria, verifiche, sopralluoghi, Verbali di accertamento edilizio, archivio,
richiesta integrazioni e istruttoria elaborati integratit</v>
      </c>
      <c r="D15" s="150" t="str">
        <f>IF('Pr.(12)'!I24='Pr.(12)'!L24,'Pr.(12)'!G39,"NON COMPILATO")</f>
        <v>MEDIO</v>
      </c>
      <c r="E15" s="150" t="str">
        <f>IF('Pr.(12)'!I36='Pr.(12)'!L36,'Pr.(12)'!G40,"NON COMPILATO")</f>
        <v>MEDIO</v>
      </c>
      <c r="F15" s="159" t="str">
        <f>'Pr.(12)'!G41</f>
        <v>MEDIO</v>
      </c>
      <c r="G15" s="18" t="s">
        <v>10</v>
      </c>
      <c r="H15" s="15" t="s">
        <v>11</v>
      </c>
      <c r="I15" s="19" t="s">
        <v>19</v>
      </c>
    </row>
    <row r="16" spans="1:9" ht="51" x14ac:dyDescent="0.25">
      <c r="A16" s="150">
        <v>13</v>
      </c>
      <c r="B16" s="155" t="str">
        <f>'Pr.(13'!B2</f>
        <v>SETTORE TECNICO  – ED. PRIVATA-PATRIMONIO-AMBIENTE</v>
      </c>
      <c r="C16" s="155" t="str">
        <f>'Pr.(13'!B3</f>
        <v>Procedura di svincolo fideiussioni relative a scomputo oneri</v>
      </c>
      <c r="D16" s="150" t="str">
        <f>IF('Pr.(13'!I24='Pr.(13'!L24,'Pr.(13'!G39,"NON COMPILATO")</f>
        <v>BASSO</v>
      </c>
      <c r="E16" s="150" t="str">
        <f>IF('Pr.(13'!I36='Pr.(13'!L36,'Pr.(13'!G40,"NON COMPILATO")</f>
        <v>MEDIO</v>
      </c>
      <c r="F16" s="159" t="str">
        <f>'Pr.(13'!G41</f>
        <v>BASSO</v>
      </c>
      <c r="G16" s="18" t="s">
        <v>20</v>
      </c>
      <c r="H16" s="15" t="s">
        <v>11</v>
      </c>
      <c r="I16" s="19" t="s">
        <v>12</v>
      </c>
    </row>
    <row r="17" spans="1:9" ht="63.75" x14ac:dyDescent="0.25">
      <c r="A17" s="150">
        <v>14</v>
      </c>
      <c r="B17" s="155" t="str">
        <f>'Pr.(14)'!B2</f>
        <v>SETTORE TECNICO  –  ED. PRIVATA-PATRIMONIO-AMBIENTE</v>
      </c>
      <c r="C17" s="155" t="str">
        <f>'Pr.(14)'!B3</f>
        <v>Rilascio condoni edilizi definiti non ancora conclusi.</v>
      </c>
      <c r="D17" s="150" t="str">
        <f>IF('Pr.(14)'!I24='Pr.(14)'!L24,'Pr.(14)'!G39,"NON COMPILATO")</f>
        <v>MEDIO</v>
      </c>
      <c r="E17" s="150" t="str">
        <f>IF('Pr.(14)'!I36='Pr.(14)'!L36,'Pr.(14)'!G40,"NON COMPILATO")</f>
        <v>MEDIO</v>
      </c>
      <c r="F17" s="159" t="str">
        <f>'Pr.(14)'!G41</f>
        <v>MEDIO</v>
      </c>
      <c r="G17" s="18" t="s">
        <v>10</v>
      </c>
      <c r="H17" s="15" t="s">
        <v>11</v>
      </c>
      <c r="I17" s="19" t="s">
        <v>14</v>
      </c>
    </row>
    <row r="18" spans="1:9" ht="51" x14ac:dyDescent="0.25">
      <c r="A18" s="150">
        <v>15</v>
      </c>
      <c r="B18" s="155" t="str">
        <f>'Pr.(15)'!B2</f>
        <v>SETTORE TECNICO  – ED. PRIVATA-PATRIMONIO-AMBIENTE</v>
      </c>
      <c r="C18" s="155" t="str">
        <f>'Pr.(15)'!B3</f>
        <v>Interventi in edifici privati con problematich eigienico- sanitarie</v>
      </c>
      <c r="D18" s="150" t="str">
        <f>IF('Pr.(15)'!I24='Pr.(15)'!L24,'Pr.(15)'!G39,"NON COMPILATO")</f>
        <v>BASSO</v>
      </c>
      <c r="E18" s="150" t="str">
        <f>IF('Pr.(15)'!I36='Pr.(15)'!L36,'Pr.(15)'!G40,"NON COMPILATO")</f>
        <v>BASSO</v>
      </c>
      <c r="F18" s="159" t="str">
        <f>'Pr.(15)'!G41</f>
        <v>MINIMO</v>
      </c>
      <c r="G18" s="18" t="s">
        <v>21</v>
      </c>
      <c r="H18" s="15" t="s">
        <v>11</v>
      </c>
      <c r="I18" s="19" t="s">
        <v>22</v>
      </c>
    </row>
    <row r="19" spans="1:9" ht="51" x14ac:dyDescent="0.25">
      <c r="A19" s="150">
        <v>16</v>
      </c>
      <c r="B19" s="155" t="str">
        <f>'Pr.(16)'!B2</f>
        <v>SETTORE TECNICO  - ED. PRIVATA-PATRIMONIO-AMBIENTE</v>
      </c>
      <c r="C19" s="155" t="str">
        <f>'Pr.(16)'!B3</f>
        <v xml:space="preserve"> procedure standard per i controlli - e analisi degli esposti (presunto abuso)</v>
      </c>
      <c r="D19" s="150" t="str">
        <f>IF('Pr.(16)'!I24='Pr.(16)'!L24,'Pr.(16)'!G39,"NON COMPILATO")</f>
        <v>BASSO</v>
      </c>
      <c r="E19" s="150" t="str">
        <f>IF('Pr.(16)'!I36='Pr.(16)'!L36,'Pr.(16)'!G40,"NON COMPILATO")</f>
        <v>BASSO</v>
      </c>
      <c r="F19" s="159" t="str">
        <f>'Pr.(16)'!G41</f>
        <v>MINIMO</v>
      </c>
      <c r="G19" s="18" t="s">
        <v>15</v>
      </c>
      <c r="H19" s="15" t="s">
        <v>11</v>
      </c>
      <c r="I19" s="19" t="s">
        <v>12</v>
      </c>
    </row>
    <row r="20" spans="1:9" ht="140.25" x14ac:dyDescent="0.25">
      <c r="A20" s="150">
        <v>17</v>
      </c>
      <c r="B20" s="155" t="str">
        <f>'Pr.(17)'!B2</f>
        <v>SETTORE TECNICO  – PATRIMONIO-AMBIENTE</v>
      </c>
      <c r="C20" s="155" t="str">
        <f>'Pr.(17)'!B3</f>
        <v>Affidamento servizi sottosoglia mediante utilizzo Mercato elettronicoper il settore Patrimonio/Ambiente</v>
      </c>
      <c r="D20" s="150" t="str">
        <f>IF('Pr.(17)'!I24='Pr.(17)'!L24,'Pr.(17)'!G39,"NON COMPILATO")</f>
        <v>MEDIO</v>
      </c>
      <c r="E20" s="150" t="str">
        <f>IF('Pr.(17)'!I36='Pr.(17)'!L36,'Pr.(17)'!G40,"NON COMPILATO")</f>
        <v>MEDIO</v>
      </c>
      <c r="F20" s="159" t="str">
        <f>'Pr.(17)'!G41</f>
        <v>MEDIO</v>
      </c>
      <c r="G20" s="18" t="s">
        <v>23</v>
      </c>
      <c r="H20" s="15" t="s">
        <v>11</v>
      </c>
      <c r="I20" s="19" t="s">
        <v>24</v>
      </c>
    </row>
    <row r="21" spans="1:9" ht="102" x14ac:dyDescent="0.25">
      <c r="A21" s="150">
        <v>18</v>
      </c>
      <c r="B21" s="155" t="str">
        <f>'Pr.(18)'!B2</f>
        <v>SETTORE TECNICO  –  PATRIMONIO-AMBIENTE</v>
      </c>
      <c r="C21" s="155" t="str">
        <f>'Pr.(18)'!B3</f>
        <v>incarichi di patrocinio o consulenza legale a professionisti esterni</v>
      </c>
      <c r="D21" s="150" t="str">
        <f>IF('Pr.(18)'!I24='Pr.(18)'!L24,'Pr.(18)'!G39,"NON COMPILATO")</f>
        <v>MEDIO</v>
      </c>
      <c r="E21" s="150" t="str">
        <f>IF('Pr.(18)'!I36='Pr.(18)'!L36,'Pr.(18)'!G40,"NON COMPILATO")</f>
        <v>MEDIO</v>
      </c>
      <c r="F21" s="159" t="str">
        <f>'Pr.(18)'!G41</f>
        <v>MEDIO</v>
      </c>
      <c r="G21" s="18" t="s">
        <v>25</v>
      </c>
      <c r="H21" s="15" t="s">
        <v>11</v>
      </c>
      <c r="I21" s="19" t="s">
        <v>186</v>
      </c>
    </row>
    <row r="22" spans="1:9" ht="90" thickBot="1" x14ac:dyDescent="0.3">
      <c r="A22" s="150">
        <v>19</v>
      </c>
      <c r="B22" s="155" t="str">
        <f>'Pr.(19)'!B2</f>
        <v>SETTORE TECNICO  –  PATRIMONIO-AMBIENTE</v>
      </c>
      <c r="C22" s="155" t="str">
        <f>'Pr.(19)'!B3</f>
        <v xml:space="preserve">Incarichi 
professionali di progettazione e collaudo </v>
      </c>
      <c r="D22" s="150" t="str">
        <f>IF('Pr.(19)'!I24='Pr.(19)'!L24,'Pr.(19)'!G39,"NON COMPILATO")</f>
        <v>MEDIO</v>
      </c>
      <c r="E22" s="150" t="str">
        <f>IF('Pr.(19)'!I36='Pr.(19)'!L36,'Pr.(19)'!G40,"NON COMPILATO")</f>
        <v>MEDIO</v>
      </c>
      <c r="F22" s="159" t="str">
        <f>'Pr.(19)'!G41</f>
        <v>MEDIO</v>
      </c>
      <c r="G22" s="18" t="s">
        <v>26</v>
      </c>
      <c r="H22" s="15" t="s">
        <v>11</v>
      </c>
      <c r="I22" s="19" t="s">
        <v>27</v>
      </c>
    </row>
    <row r="23" spans="1:9" s="145" customFormat="1" ht="53.25" customHeight="1" x14ac:dyDescent="0.25">
      <c r="A23" s="162">
        <v>20</v>
      </c>
      <c r="B23" s="163" t="str">
        <f>'Pr.(20)'!B2</f>
        <v>AREA - LLPP - URBANISTICA - EDILIZIA PUBBLICA - MANUTENZIONI - PROTEZIONE CIVILE</v>
      </c>
      <c r="C23" s="163" t="str">
        <f>'Pr.(20)'!B3</f>
        <v>ACCESSO AGLI ATTI</v>
      </c>
      <c r="D23" s="150" t="str">
        <f>IF('Pr.(20)'!$I$24='Pr.(20)'!$L$24,'Pr.(20)'!$G$39,"NON COMPILATO")</f>
        <v>BASSO</v>
      </c>
      <c r="E23" s="150" t="str">
        <f>IF('Pr.(20)'!$I$36='Pr.(20)'!$L$36,'Pr.(20)'!$G$40,"NON COMPILATO")</f>
        <v>MEDIO</v>
      </c>
      <c r="F23" s="159" t="str">
        <f>'Pr.(20)'!$G$41</f>
        <v>BASSO</v>
      </c>
      <c r="G23" s="142" t="s">
        <v>111</v>
      </c>
      <c r="H23" s="143" t="s">
        <v>112</v>
      </c>
      <c r="I23" s="144" t="s">
        <v>113</v>
      </c>
    </row>
    <row r="24" spans="1:9" s="149" customFormat="1" ht="53.25" customHeight="1" x14ac:dyDescent="0.2">
      <c r="A24" s="162">
        <v>21</v>
      </c>
      <c r="B24" s="163" t="str">
        <f>'Pr.(21)'!B2</f>
        <v>AREA - LLPP - URBANISTICA - EDILIZIA PUBBLICA - MANUTENZIONI - PROTEZIONE CIVILE</v>
      </c>
      <c r="C24" s="163" t="str">
        <f>'Pr.(21)'!B3</f>
        <v>LIQUIDAZIONE DI SPESA</v>
      </c>
      <c r="D24" s="150" t="str">
        <f>IF('Pr.(21)'!$I$24='Pr.(21)'!$L$24,'Pr.(21)'!$G$39,"NON COMPILATO")</f>
        <v>BASSO</v>
      </c>
      <c r="E24" s="150" t="str">
        <f>IF('Pr.(21)'!$I$36='Pr.(21)'!$L$36,'Pr.(21)'!$G$40,"NON COMPILATO")</f>
        <v>MEDIO</v>
      </c>
      <c r="F24" s="159" t="str">
        <f>'Pr.(21)'!$G$41</f>
        <v>BASSO</v>
      </c>
      <c r="G24" s="146" t="s">
        <v>114</v>
      </c>
      <c r="H24" s="147" t="s">
        <v>115</v>
      </c>
      <c r="I24" s="148" t="s">
        <v>116</v>
      </c>
    </row>
    <row r="25" spans="1:9" s="149" customFormat="1" ht="53.25" customHeight="1" x14ac:dyDescent="0.2">
      <c r="A25" s="162">
        <v>22</v>
      </c>
      <c r="B25" s="164" t="str">
        <f>'Pr.(22)'!B2</f>
        <v>AREA - LLPP - URBANISTICA - EDILIZIA PUBBLICA - MANUTENZIONI - PROTEZIONE CIVILE</v>
      </c>
      <c r="C25" s="164" t="str">
        <f>'Pr.(22)'!B3</f>
        <v>parere manomissione suolo pubblico</v>
      </c>
      <c r="D25" s="150" t="str">
        <f>IF('Pr.(22)'!$I$24='Pr.(22)'!$L$24,'Pr.(22)'!$G$39,"NON COMPILATO")</f>
        <v>BASSO</v>
      </c>
      <c r="E25" s="150" t="str">
        <f>IF('Pr.(22)'!$I$36='Pr.(22)'!$L$36,'Pr.(22)'!$G$40,"NON COMPILATO")</f>
        <v>MEDIO</v>
      </c>
      <c r="F25" s="159" t="str">
        <f>'Pr.(22)'!$G$41</f>
        <v>BASSO</v>
      </c>
      <c r="G25" s="146" t="s">
        <v>117</v>
      </c>
      <c r="H25" s="147" t="s">
        <v>115</v>
      </c>
      <c r="I25" s="148" t="s">
        <v>118</v>
      </c>
    </row>
    <row r="26" spans="1:9" s="149" customFormat="1" ht="53.25" customHeight="1" x14ac:dyDescent="0.2">
      <c r="A26" s="162">
        <v>23</v>
      </c>
      <c r="B26" s="164" t="str">
        <f>'Pr.(23)'!B2</f>
        <v>AREA - LLPP - URBANISTICA - EDILIZIA PUBBLICA - MANUTENZIONI - PROTEZIONE CIVILE</v>
      </c>
      <c r="C26" s="164" t="str">
        <f>'Pr.(23)'!B3</f>
        <v>ORDINANZE VIABILISTICHE TEMPORANEE PER LAVORI</v>
      </c>
      <c r="D26" s="150" t="str">
        <f>IF('Pr.(23)'!$I$24='Pr.(23)'!$L$24,'Pr.(23)'!$G$39,"NON COMPILATO")</f>
        <v>BASSO</v>
      </c>
      <c r="E26" s="150" t="str">
        <f>IF('Pr.(23)'!$I$36='Pr.(23)'!$L$36,'Pr.(23)'!$G$40,"NON COMPILATO")</f>
        <v>MEDIO</v>
      </c>
      <c r="F26" s="159" t="str">
        <f>'Pr.(23)'!$G$41</f>
        <v>BASSO</v>
      </c>
      <c r="G26" s="146" t="s">
        <v>119</v>
      </c>
      <c r="H26" s="147" t="s">
        <v>115</v>
      </c>
      <c r="I26" s="148" t="s">
        <v>120</v>
      </c>
    </row>
    <row r="27" spans="1:9" s="149" customFormat="1" ht="53.25" customHeight="1" x14ac:dyDescent="0.2">
      <c r="A27" s="162">
        <v>24</v>
      </c>
      <c r="B27" s="164" t="str">
        <f>'Pr.(24)'!B2</f>
        <v>AREA- LLPP - URBANISTICA - EDILIZIA PUBBLICA - MANUTENZIONI - PROTEZIONE CIVILE</v>
      </c>
      <c r="C27" s="164" t="str">
        <f>'Pr.(24)'!B3</f>
        <v>PARERI TRASPORTI ECCEZIONALI</v>
      </c>
      <c r="D27" s="150" t="str">
        <f>IF('Pr.(24)'!$I$24='Pr.(24)'!$L$24,'Pr.(24)'!$G$39,"NON COMPILATO")</f>
        <v>BASSO</v>
      </c>
      <c r="E27" s="150" t="str">
        <f>IF('Pr.(24)'!$I$36='Pr.(24)'!$L$36,'Pr.(24)'!$G$40,"NON COMPILATO")</f>
        <v>BASSO</v>
      </c>
      <c r="F27" s="159" t="str">
        <f>'Pr.(24)'!$G$41</f>
        <v>MINIMO</v>
      </c>
      <c r="G27" s="146" t="s">
        <v>121</v>
      </c>
      <c r="H27" s="147" t="s">
        <v>115</v>
      </c>
      <c r="I27" s="148" t="s">
        <v>122</v>
      </c>
    </row>
    <row r="28" spans="1:9" s="149" customFormat="1" ht="53.25" customHeight="1" x14ac:dyDescent="0.2">
      <c r="A28" s="162">
        <v>25</v>
      </c>
      <c r="B28" s="164" t="str">
        <f>'Pr.(25)'!B2</f>
        <v>AREA - LLPP - URBANISTICA - EDILIZIA PUBBLICA - MANUTENZIONI - PROTEZIONE CIVILE</v>
      </c>
      <c r="C28" s="164" t="str">
        <f>'Pr.(25)'!B3</f>
        <v>TRASFORMAZIONE IN DIRITTO DI PROPRIETA' AREE PEEP IN DIRITTO DI SUPERFICIE</v>
      </c>
      <c r="D28" s="150" t="str">
        <f>IF('Pr.(25)'!$I$24='Pr.(25)'!$L$24,'Pr.(25)'!$G$39,"NON COMPILATO")</f>
        <v>BASSO</v>
      </c>
      <c r="E28" s="150" t="str">
        <f>IF('Pr.(25)'!$I$36='Pr.(25)'!$L$36,'Pr.(25)'!$G$40,"NON COMPILATO")</f>
        <v>MEDIO</v>
      </c>
      <c r="F28" s="159" t="str">
        <f>'Pr.(25)'!$G$41</f>
        <v>BASSO</v>
      </c>
      <c r="G28" s="146" t="s">
        <v>123</v>
      </c>
      <c r="H28" s="147" t="s">
        <v>115</v>
      </c>
      <c r="I28" s="148" t="s">
        <v>122</v>
      </c>
    </row>
    <row r="29" spans="1:9" s="149" customFormat="1" ht="53.25" customHeight="1" x14ac:dyDescent="0.2">
      <c r="A29" s="162">
        <v>26</v>
      </c>
      <c r="B29" s="164" t="str">
        <f>'Pr.(26)'!B2</f>
        <v>AREA  - LLPP - URBANISTICA - EDILIZIA PUBBLICA - MANUTENZIONI - PROTEZIONE CIVILE</v>
      </c>
      <c r="C29" s="164" t="str">
        <f>'Pr.(26)'!B3</f>
        <v>affidamento servizio, forniture, lavori mediante mercato elettronico (prezzo più basso)</v>
      </c>
      <c r="D29" s="150" t="str">
        <f>IF('Pr.(26)'!$I$24='Pr.(26)'!$L$24,'Pr.(26)'!$G$39,"NON COMPILATO")</f>
        <v>BASSO</v>
      </c>
      <c r="E29" s="150" t="str">
        <f>IF('Pr.(26)'!$I$36='Pr.(26)'!$L$36,'Pr.(26)'!$G$40,"NON COMPILATO")</f>
        <v>MEDIO</v>
      </c>
      <c r="F29" s="159" t="str">
        <f>'Pr.(26)'!$G$41</f>
        <v>BASSO</v>
      </c>
      <c r="G29" s="146" t="s">
        <v>124</v>
      </c>
      <c r="H29" s="147" t="s">
        <v>115</v>
      </c>
      <c r="I29" s="148" t="s">
        <v>187</v>
      </c>
    </row>
    <row r="30" spans="1:9" s="149" customFormat="1" ht="53.25" customHeight="1" x14ac:dyDescent="0.2">
      <c r="A30" s="162">
        <v>27</v>
      </c>
      <c r="B30" s="164" t="str">
        <f>'Pr.(27)'!B2</f>
        <v>AREA- LLPP - URBANISTICA - EDILIZIA PUBBLICA - MANUTENZIONI - PROTEZIONE CIVILE</v>
      </c>
      <c r="C30" s="164" t="str">
        <f>'Pr.(27)'!B3</f>
        <v>affidamento diretto di lavori fino all'importo di 40.000 euro</v>
      </c>
      <c r="D30" s="150" t="str">
        <f>IF('Pr.(27)'!$I$24='Pr.(27)'!$L$24,'Pr.(27)'!$G$39,"NON COMPILATO")</f>
        <v>MEDIO</v>
      </c>
      <c r="E30" s="150" t="str">
        <f>IF('Pr.(27)'!$I$36='Pr.(27)'!$L$36,'Pr.(27)'!$G$40,"NON COMPILATO")</f>
        <v>MEDIO</v>
      </c>
      <c r="F30" s="159" t="str">
        <f>'Pr.(27)'!$G$41</f>
        <v>MEDIO</v>
      </c>
      <c r="G30" s="146" t="s">
        <v>124</v>
      </c>
      <c r="H30" s="147" t="s">
        <v>115</v>
      </c>
      <c r="I30" s="148" t="s">
        <v>125</v>
      </c>
    </row>
    <row r="31" spans="1:9" s="149" customFormat="1" ht="53.25" customHeight="1" x14ac:dyDescent="0.2">
      <c r="A31" s="162">
        <v>28</v>
      </c>
      <c r="B31" s="164" t="str">
        <f>'Pr.(28'!B2</f>
        <v>AREA - LLPP - URBANISTICA - EDILIZIA PUBBLICA - MANUTENZIONI - PROTEZIONE CIVILE</v>
      </c>
      <c r="C31" s="164" t="str">
        <f>'Pr.(28'!B3</f>
        <v>affidamento appalto esecuzione lavori forniture e servizi mediante procedura negoziata senza previa pubblicazione di bando di gara</v>
      </c>
      <c r="D31" s="150" t="str">
        <f>IF('Pr.(28'!$I$24='Pr.(28'!$L$24,'Pr.(28'!$G$39,"NON COMPILATO")</f>
        <v>MEDIO</v>
      </c>
      <c r="E31" s="150" t="str">
        <f>IF('Pr.(28'!$I$36='Pr.(28'!$L$36,'Pr.(28'!$G$40,"NON COMPILATO")</f>
        <v>ALTO</v>
      </c>
      <c r="F31" s="159" t="str">
        <f>'Pr.(28'!$G$41</f>
        <v>CRITICO</v>
      </c>
      <c r="G31" s="146" t="s">
        <v>126</v>
      </c>
      <c r="H31" s="147" t="s">
        <v>115</v>
      </c>
      <c r="I31" s="148" t="s">
        <v>127</v>
      </c>
    </row>
    <row r="32" spans="1:9" s="149" customFormat="1" ht="53.25" customHeight="1" x14ac:dyDescent="0.2">
      <c r="A32" s="162">
        <v>29</v>
      </c>
      <c r="B32" s="164" t="str">
        <f>'Pr.(29)'!B2</f>
        <v>AREA- LLPP - URBANISTICA - EDILIZIA PUBBLICA - MANUTENZIONI - PROTEZIONE CIVILE</v>
      </c>
      <c r="C32" s="164" t="str">
        <f>'Pr.(29)'!B3</f>
        <v>affidamento appalto esecuzione lavori, forniture e servizi mediante procedura negoziata previa pubblicazione di bando di gara</v>
      </c>
      <c r="D32" s="150" t="str">
        <f>IF('Pr.(29)'!$I$24='Pr.(29)'!$L$24,'Pr.(29)'!$G$39,"NON COMPILATO")</f>
        <v>BASSO</v>
      </c>
      <c r="E32" s="150" t="str">
        <f>IF('Pr.(29)'!$I$36='Pr.(29)'!$L$36,'Pr.(29)'!$G$40,"NON COMPILATO")</f>
        <v>ALTO</v>
      </c>
      <c r="F32" s="159" t="str">
        <f>'Pr.(29)'!$G$41</f>
        <v>MEDIO</v>
      </c>
      <c r="G32" s="146" t="s">
        <v>128</v>
      </c>
      <c r="H32" s="147" t="s">
        <v>115</v>
      </c>
      <c r="I32" s="148" t="s">
        <v>127</v>
      </c>
    </row>
    <row r="33" spans="1:9" s="149" customFormat="1" ht="53.25" customHeight="1" x14ac:dyDescent="0.2">
      <c r="A33" s="162">
        <v>30</v>
      </c>
      <c r="B33" s="164" t="str">
        <f>'Pr.(30)'!B2</f>
        <v>AREA - LLPP - URBANISTICA - EDILIZIA PUBBLICA - MANUTENZIONI - PROTEZIONE CIVILE</v>
      </c>
      <c r="C33" s="164" t="str">
        <f>'Pr.(30)'!B3</f>
        <v>procedura aperta per affidamento lavori, servizi e forniture di importo inferiore alla soglia comunitaria</v>
      </c>
      <c r="D33" s="150" t="str">
        <f>IF('Pr.(30)'!$I$24='Pr.(30)'!$L$24,'Pr.(30)'!$G$39,"NON COMPILATO")</f>
        <v>BASSO</v>
      </c>
      <c r="E33" s="150" t="str">
        <f>IF('Pr.(30)'!$I$36='Pr.(30)'!$L$36,'Pr.(30)'!$G$40,"NON COMPILATO")</f>
        <v>ALTO</v>
      </c>
      <c r="F33" s="159" t="str">
        <f>'Pr.(30)'!$G$41</f>
        <v>MEDIO</v>
      </c>
      <c r="G33" s="146" t="s">
        <v>128</v>
      </c>
      <c r="H33" s="147" t="s">
        <v>115</v>
      </c>
      <c r="I33" s="148" t="s">
        <v>127</v>
      </c>
    </row>
    <row r="34" spans="1:9" s="149" customFormat="1" ht="53.25" customHeight="1" x14ac:dyDescent="0.2">
      <c r="A34" s="162">
        <v>31</v>
      </c>
      <c r="B34" s="164" t="str">
        <f>'Pr.(31)'!B2</f>
        <v>AREA - LLPP - URBANISTICA - EDILIZIA PUBBLICA - MANUTENZIONI - PROTEZIONE CIVILE</v>
      </c>
      <c r="C34" s="164" t="str">
        <f>'Pr.(31)'!B3</f>
        <v>procedura aperta per affidamento di servizi e forniture di importo sopra soglia comunitaria</v>
      </c>
      <c r="D34" s="150" t="str">
        <f>IF('Pr.(31)'!$I$24='Pr.(31)'!$L$24,'Pr.(31)'!$G$39,"NON COMPILATO")</f>
        <v>BASSO</v>
      </c>
      <c r="E34" s="150" t="str">
        <f>IF('Pr.(31)'!$I$36='Pr.(31)'!$L$36,'Pr.(31)'!$G$40,"NON COMPILATO")</f>
        <v>ALTO</v>
      </c>
      <c r="F34" s="159" t="str">
        <f>'Pr.(31)'!$G$41</f>
        <v>MEDIO</v>
      </c>
      <c r="G34" s="146" t="s">
        <v>128</v>
      </c>
      <c r="H34" s="147" t="s">
        <v>115</v>
      </c>
      <c r="I34" s="148" t="s">
        <v>129</v>
      </c>
    </row>
    <row r="35" spans="1:9" s="149" customFormat="1" ht="53.25" customHeight="1" x14ac:dyDescent="0.2">
      <c r="A35" s="162">
        <v>32</v>
      </c>
      <c r="B35" s="164" t="str">
        <f>'Pr.(32)'!B2</f>
        <v>AREA - LLPP - URBANISTICA - EDILIZIA PUBBLICA - MANUTENZIONI - PROTEZIONE CIVILE</v>
      </c>
      <c r="C35" s="164" t="str">
        <f>'Pr.(32)'!B3</f>
        <v>Affidamento di lavori, forniture e servizi di importo inferiore alla soglia comunitaria mediante procedura ristretta</v>
      </c>
      <c r="D35" s="150" t="str">
        <f>IF('Pr.(32)'!$I$24='Pr.(32)'!$L$24,'Pr.(32)'!$G$39,"NON COMPILATO")</f>
        <v>BASSO</v>
      </c>
      <c r="E35" s="150" t="str">
        <f>IF('Pr.(32)'!$I$36='Pr.(32)'!$L$36,'Pr.(32)'!$G$40,"NON COMPILATO")</f>
        <v>MEDIO</v>
      </c>
      <c r="F35" s="159" t="str">
        <f>'Pr.(32)'!$G$41</f>
        <v>BASSO</v>
      </c>
      <c r="G35" s="146" t="s">
        <v>128</v>
      </c>
      <c r="H35" s="147" t="s">
        <v>115</v>
      </c>
      <c r="I35" s="148" t="s">
        <v>127</v>
      </c>
    </row>
    <row r="36" spans="1:9" s="149" customFormat="1" ht="53.25" customHeight="1" x14ac:dyDescent="0.2">
      <c r="A36" s="162">
        <v>33</v>
      </c>
      <c r="B36" s="164" t="str">
        <f>'Pr.(33)'!B2</f>
        <v>AREA- LLPP - URBANISTICA - EDILIZIA PUBBLICA - MANUTENZIONI - PROTEZIONE CIVILE</v>
      </c>
      <c r="C36" s="164" t="str">
        <f>'Pr.(33)'!B3</f>
        <v>Approvazione atti collaudo o certificato regolare esecuzione opere di urbanizzazione</v>
      </c>
      <c r="D36" s="150" t="str">
        <f>IF('Pr.(33)'!$I$24='Pr.(33)'!$L$24,'Pr.(33)'!$G$39,"NON COMPILATO")</f>
        <v>MEDIO</v>
      </c>
      <c r="E36" s="150" t="str">
        <f>IF('Pr.(33)'!$I$36='Pr.(33)'!$L$36,'Pr.(33)'!$G$40,"NON COMPILATO")</f>
        <v>BASSO</v>
      </c>
      <c r="F36" s="159" t="str">
        <f>'Pr.(33)'!$G$41</f>
        <v>BASSO</v>
      </c>
      <c r="G36" s="146" t="s">
        <v>130</v>
      </c>
      <c r="H36" s="147" t="s">
        <v>115</v>
      </c>
      <c r="I36" s="148" t="s">
        <v>131</v>
      </c>
    </row>
    <row r="37" spans="1:9" s="149" customFormat="1" ht="53.25" customHeight="1" x14ac:dyDescent="0.2">
      <c r="A37" s="162">
        <v>34</v>
      </c>
      <c r="B37" s="164" t="str">
        <f>'Pr.(34)'!B2</f>
        <v>AREA  - LLPP - URBANISTICA - EDILIZIA PUBBLICA - MANUTENZIONI - PROTEZIONE CIVILE</v>
      </c>
      <c r="C37" s="164" t="str">
        <f>'Pr.(34)'!B3</f>
        <v>PARERE DI COMPATIBILITA' URBANISTICA</v>
      </c>
      <c r="D37" s="150" t="str">
        <f>IF('Pr.(34)'!$I$24='Pr.(34)'!$L$24,'Pr.(34)'!$G$39,"NON COMPILATO")</f>
        <v>BASSO</v>
      </c>
      <c r="E37" s="150" t="str">
        <f>IF('Pr.(34)'!$I$36='Pr.(34)'!$L$36,'Pr.(34)'!$G$40,"NON COMPILATO")</f>
        <v>BASSO</v>
      </c>
      <c r="F37" s="159" t="str">
        <f>'Pr.(34)'!$G$41</f>
        <v>MINIMO</v>
      </c>
      <c r="G37" s="146" t="s">
        <v>132</v>
      </c>
      <c r="H37" s="147" t="s">
        <v>115</v>
      </c>
      <c r="I37" s="148" t="s">
        <v>133</v>
      </c>
    </row>
    <row r="38" spans="1:9" s="149" customFormat="1" ht="53.25" customHeight="1" x14ac:dyDescent="0.2">
      <c r="A38" s="162">
        <v>35</v>
      </c>
      <c r="B38" s="164" t="str">
        <f>'Pr.(35)'!B2</f>
        <v>AREA  - LLPP - URBANISTICA - EDILIZIA PUBBLICA - MANUTENZIONI - PROTEZIONE CIVILE</v>
      </c>
      <c r="C38" s="164" t="str">
        <f>'Pr.(35)'!B3</f>
        <v>PIANO REGOLATORE COMUNALE, AGGIORNAMENTI E VARIANTI</v>
      </c>
      <c r="D38" s="150" t="str">
        <f>IF('Pr.(35)'!$I$24='Pr.(35)'!$L$24,'Pr.(35)'!$G$39,"NON COMPILATO")</f>
        <v>MEDIO</v>
      </c>
      <c r="E38" s="150" t="str">
        <f>IF('Pr.(35)'!$I$36='Pr.(35)'!$L$36,'Pr.(35)'!$G$40,"NON COMPILATO")</f>
        <v>ALTO</v>
      </c>
      <c r="F38" s="159" t="str">
        <f>'Pr.(35)'!$G$41</f>
        <v>CRITICO</v>
      </c>
      <c r="G38" s="146" t="s">
        <v>134</v>
      </c>
      <c r="H38" s="147" t="s">
        <v>115</v>
      </c>
      <c r="I38" s="148" t="s">
        <v>135</v>
      </c>
    </row>
    <row r="39" spans="1:9" s="149" customFormat="1" ht="53.25" customHeight="1" x14ac:dyDescent="0.2">
      <c r="A39" s="162">
        <v>36</v>
      </c>
      <c r="B39" s="164" t="str">
        <f>'Pr.(36)'!B2</f>
        <v>AREA- LLPP - URBANISTICA - EDILIZIA PUBBLICA - MANUTENZIONI - PROTEZIONE CIVILE</v>
      </c>
      <c r="C39" s="164" t="str">
        <f>'Pr.(36)'!B3</f>
        <v>PIANO URBANISTICO ATTUATIVO E VARIANTI ALLO STESSO</v>
      </c>
      <c r="D39" s="150" t="str">
        <f>IF('Pr.(36)'!$I$24='Pr.(36)'!$L$24,'Pr.(36)'!$G$39,"NON COMPILATO")</f>
        <v>MEDIO</v>
      </c>
      <c r="E39" s="150" t="str">
        <f>IF('Pr.(36)'!$I$36='Pr.(36)'!$L$36,'Pr.(36)'!$G$40,"NON COMPILATO")</f>
        <v>MEDIO</v>
      </c>
      <c r="F39" s="159" t="str">
        <f>'Pr.(36)'!$G$41</f>
        <v>MEDIO</v>
      </c>
      <c r="G39" s="146" t="s">
        <v>136</v>
      </c>
      <c r="H39" s="147" t="s">
        <v>115</v>
      </c>
      <c r="I39" s="148" t="s">
        <v>135</v>
      </c>
    </row>
    <row r="40" spans="1:9" s="149" customFormat="1" ht="53.25" customHeight="1" x14ac:dyDescent="0.2">
      <c r="A40" s="162">
        <v>37</v>
      </c>
      <c r="B40" s="164" t="str">
        <f>'Pr.(37)'!B2</f>
        <v>AREA - LLPP - URBANISTICA - EDILIZIA PUBBLICA - MANUTENZIONI - PROTEZIONE CIVILE</v>
      </c>
      <c r="C40" s="164" t="str">
        <f>'Pr.(37)'!B3</f>
        <v>Approvazione collaudo strumenti attuativi</v>
      </c>
      <c r="D40" s="150" t="str">
        <f>IF('Pr.(37)'!$I$24='Pr.(37)'!$L$24,'Pr.(37)'!$G$39,"NON COMPILATO")</f>
        <v>MEDIO</v>
      </c>
      <c r="E40" s="150" t="str">
        <f>IF('Pr.(37)'!$I$36='Pr.(37)'!$L$36,'Pr.(37)'!$G$40,"NON COMPILATO")</f>
        <v>MEDIO</v>
      </c>
      <c r="F40" s="159" t="str">
        <f>'Pr.(37)'!$G$41</f>
        <v>MEDIO</v>
      </c>
      <c r="G40" s="146" t="s">
        <v>130</v>
      </c>
      <c r="H40" s="147" t="s">
        <v>115</v>
      </c>
      <c r="I40" s="148" t="s">
        <v>137</v>
      </c>
    </row>
    <row r="41" spans="1:9" s="149" customFormat="1" ht="53.25" customHeight="1" x14ac:dyDescent="0.2">
      <c r="A41" s="162">
        <v>38</v>
      </c>
      <c r="B41" s="164" t="str">
        <f>'Pr.(38)'!B2</f>
        <v>AREA  - LLPP - URBANISTICA - EDILIZIA PUBBLICA - MANUTENZIONI - PROTEZIONE CIVILE</v>
      </c>
      <c r="C41" s="164" t="str">
        <f>'Pr.(38)'!B3</f>
        <v>Acquisizione aree o servitù di passaggio strumenti attuativi</v>
      </c>
      <c r="D41" s="150" t="str">
        <f>IF('Pr.(38)'!$I$24='Pr.(38)'!$L$24,'Pr.(38)'!$G$39,"NON COMPILATO")</f>
        <v>BASSO</v>
      </c>
      <c r="E41" s="150" t="str">
        <f>IF('Pr.(38)'!$I$36='Pr.(38)'!$L$36,'Pr.(38)'!$G$40,"NON COMPILATO")</f>
        <v>BASSO</v>
      </c>
      <c r="F41" s="159" t="str">
        <f>'Pr.(38)'!$G$41</f>
        <v>MINIMO</v>
      </c>
      <c r="G41" s="146" t="s">
        <v>138</v>
      </c>
      <c r="H41" s="147" t="s">
        <v>115</v>
      </c>
      <c r="I41" s="148" t="s">
        <v>139</v>
      </c>
    </row>
  </sheetData>
  <protectedRanges>
    <protectedRange password="EDCA" sqref="A4:F41" name="Intervallo2"/>
    <protectedRange sqref="G23:I41" name="Intervallo1"/>
  </protectedRanges>
  <mergeCells count="1">
    <mergeCell ref="D2:F2"/>
  </mergeCells>
  <pageMargins left="0.19685039370078741" right="0.19685039370078741" top="0.51181102362204722" bottom="0.51181102362204722" header="0.51181102362204722" footer="0.51181102362204722"/>
  <pageSetup paperSize="8" scale="81" firstPageNumber="0" fitToHeight="4"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L69"/>
  <sheetViews>
    <sheetView zoomScaleNormal="100" workbookViewId="0">
      <selection activeCell="B3" sqref="B3"/>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168</v>
      </c>
      <c r="C2" s="21"/>
      <c r="D2" s="21"/>
      <c r="E2" s="21"/>
    </row>
    <row r="3" spans="1:9" ht="40.5" customHeight="1" x14ac:dyDescent="0.25">
      <c r="B3" s="79" t="s">
        <v>102</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c r="D6" s="28" t="s">
        <v>36</v>
      </c>
      <c r="E6" s="28"/>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c r="D8" s="28" t="s">
        <v>36</v>
      </c>
      <c r="E8" s="28"/>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c r="D10" s="28" t="s">
        <v>36</v>
      </c>
      <c r="E10" s="28"/>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c r="D12" s="28" t="s">
        <v>36</v>
      </c>
      <c r="E12" s="28"/>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c r="D14" s="28"/>
      <c r="E14" s="28" t="s">
        <v>36</v>
      </c>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c r="D16" s="28" t="s">
        <v>36</v>
      </c>
      <c r="E16" s="28"/>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c r="D18" s="28" t="s">
        <v>36</v>
      </c>
      <c r="E18" s="28"/>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c r="E20" s="28" t="s">
        <v>36</v>
      </c>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c r="D22" s="31" t="s">
        <v>36</v>
      </c>
      <c r="E22" s="31"/>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0</v>
      </c>
      <c r="D24" s="34">
        <f>COUNTA(D6,D8,D10,D12,D14,D16,D18,D20,D22)</f>
        <v>7</v>
      </c>
      <c r="E24" s="34">
        <f>COUNTA(E6,E8,E10,E12,E14,E16,E18,E20,E22)</f>
        <v>2</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c r="D28" s="28" t="s">
        <v>36</v>
      </c>
      <c r="E28" s="28"/>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t="s">
        <v>36</v>
      </c>
      <c r="E30" s="28"/>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c r="D32" s="28" t="s">
        <v>36</v>
      </c>
      <c r="E32" s="28"/>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t="s">
        <v>36</v>
      </c>
      <c r="E34" s="28"/>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0</v>
      </c>
      <c r="D36" s="34">
        <f>COUNTA(D28,D30,D32,D34)</f>
        <v>4</v>
      </c>
      <c r="E36" s="34">
        <f>COUNTA(E28,E30,E32,E34)</f>
        <v>0</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0</v>
      </c>
      <c r="D39" s="44">
        <f>D24*D57</f>
        <v>42</v>
      </c>
      <c r="E39" s="44">
        <f>E24*E57</f>
        <v>6</v>
      </c>
      <c r="F39" s="45">
        <f>SUM(C39:E39)</f>
        <v>48</v>
      </c>
      <c r="G39" s="44" t="str">
        <f>IF(F39&lt;C63,"BASSO",(IF(F39&lt;C62,"MEDIO","ALTO")))</f>
        <v>MEDIO</v>
      </c>
    </row>
    <row r="40" spans="1:16" x14ac:dyDescent="0.25">
      <c r="B40" s="46" t="s">
        <v>5</v>
      </c>
      <c r="C40" s="47">
        <f>C36*C58</f>
        <v>0</v>
      </c>
      <c r="D40" s="47">
        <f>D36*D58</f>
        <v>16</v>
      </c>
      <c r="E40" s="47">
        <f>E36*E58</f>
        <v>0</v>
      </c>
      <c r="F40" s="48">
        <f>SUM(C40:E40)</f>
        <v>16</v>
      </c>
      <c r="G40" s="47" t="str">
        <f>IF(F40&lt;C68,"BASSO",(IF(F40&lt;C67,"MEDIO","ALTO")))</f>
        <v>MEDIO</v>
      </c>
    </row>
    <row r="41" spans="1:16" ht="15.75" x14ac:dyDescent="0.25">
      <c r="B41" s="49" t="s">
        <v>67</v>
      </c>
      <c r="C41" s="50"/>
      <c r="D41" s="50"/>
      <c r="E41" s="50"/>
      <c r="F41" s="50"/>
      <c r="G41" s="50" t="str">
        <f>IF(I44=2,J44,(IF(I45=2,J45,(IF(I46=2,J46,(IF(I47=2,J47,(IF(I48=2,J48,(IF(I49=2,J49,(IF(I50=2,J50,(IF(I51=2,J51,J52)))))))))))))))</f>
        <v>MEDIO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0</v>
      </c>
      <c r="H44" s="51">
        <f>IF(G40=D44,1,0)</f>
        <v>0</v>
      </c>
      <c r="I44" s="51">
        <f t="shared" ref="I44:I52" si="0">SUM(G44:H44)</f>
        <v>0</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5">
      <c r="B45" s="51"/>
      <c r="C45" s="51" t="s">
        <v>32</v>
      </c>
      <c r="D45" s="51" t="s">
        <v>33</v>
      </c>
      <c r="E45" s="51" t="s">
        <v>77</v>
      </c>
      <c r="F45" s="51"/>
      <c r="G45" s="51">
        <f>IF(G39=C45,1,0)</f>
        <v>0</v>
      </c>
      <c r="H45" s="51">
        <f>IF(G40=D45,1,0)</f>
        <v>1</v>
      </c>
      <c r="I45" s="51">
        <f t="shared" si="0"/>
        <v>1</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1</v>
      </c>
      <c r="H46" s="51">
        <f>IF(G40=D46,1,0)</f>
        <v>0</v>
      </c>
      <c r="I46" s="51">
        <f t="shared" si="0"/>
        <v>1</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0</v>
      </c>
      <c r="H47" s="51">
        <f>IF(G40=D47,1,0)</f>
        <v>0</v>
      </c>
      <c r="I47" s="51">
        <f t="shared" si="0"/>
        <v>0</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1</v>
      </c>
      <c r="H48" s="51">
        <f>IF(G40=D48,1,0)</f>
        <v>1</v>
      </c>
      <c r="I48" s="51">
        <f t="shared" si="0"/>
        <v>2</v>
      </c>
      <c r="J48" s="51" t="str">
        <f t="shared" si="1"/>
        <v>MEDIO</v>
      </c>
      <c r="K48" s="61" t="s">
        <v>78</v>
      </c>
      <c r="L48" s="62" t="str">
        <f t="shared" si="2"/>
        <v>x</v>
      </c>
      <c r="M48" s="63" t="s">
        <v>78</v>
      </c>
      <c r="N48" s="62" t="str">
        <f t="shared" si="3"/>
        <v>x</v>
      </c>
      <c r="O48" s="63" t="s">
        <v>78</v>
      </c>
      <c r="P48" s="62" t="str">
        <f t="shared" si="4"/>
        <v>x</v>
      </c>
    </row>
    <row r="49" spans="2:16" x14ac:dyDescent="0.25">
      <c r="B49" s="51"/>
      <c r="C49" s="51" t="s">
        <v>34</v>
      </c>
      <c r="D49" s="51" t="s">
        <v>32</v>
      </c>
      <c r="E49" s="51" t="s">
        <v>33</v>
      </c>
      <c r="F49" s="51"/>
      <c r="G49" s="51">
        <f>IF(G39=C49,1,0)</f>
        <v>0</v>
      </c>
      <c r="H49" s="51">
        <f>IF(G40=D49,1,0)</f>
        <v>0</v>
      </c>
      <c r="I49" s="51">
        <f t="shared" si="0"/>
        <v>0</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1</v>
      </c>
      <c r="H50" s="51">
        <f>IF(G40=D50,1,0)</f>
        <v>0</v>
      </c>
      <c r="I50" s="51">
        <f t="shared" si="0"/>
        <v>1</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0</v>
      </c>
      <c r="H51" s="51">
        <f>IF(G40=D51,1,0)</f>
        <v>1</v>
      </c>
      <c r="I51" s="51">
        <f t="shared" si="0"/>
        <v>1</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0</v>
      </c>
      <c r="H52" s="51">
        <f>IF(G40=D52,1,0)</f>
        <v>0</v>
      </c>
      <c r="I52" s="51">
        <f t="shared" si="0"/>
        <v>0</v>
      </c>
      <c r="J52" s="51" t="str">
        <f t="shared" si="1"/>
        <v xml:space="preserve">  </v>
      </c>
      <c r="K52" s="67" t="s">
        <v>81</v>
      </c>
      <c r="L52" s="68" t="str">
        <f t="shared" si="2"/>
        <v xml:space="preserve"> </v>
      </c>
      <c r="M52" s="69" t="s">
        <v>81</v>
      </c>
      <c r="N52" s="68" t="str">
        <f t="shared" si="3"/>
        <v xml:space="preserve"> </v>
      </c>
      <c r="O52" s="69" t="s">
        <v>83</v>
      </c>
      <c r="P52" s="68" t="str">
        <f t="shared" si="4"/>
        <v xml:space="preserve"> </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L69"/>
  <sheetViews>
    <sheetView zoomScaleNormal="100" workbookViewId="0">
      <selection activeCell="B2" sqref="B2"/>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169</v>
      </c>
      <c r="C2" s="21"/>
      <c r="D2" s="21"/>
      <c r="E2" s="21"/>
    </row>
    <row r="3" spans="1:9" ht="40.5" customHeight="1" x14ac:dyDescent="0.25">
      <c r="B3" s="79" t="s">
        <v>103</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c r="D6" s="28"/>
      <c r="E6" s="28" t="s">
        <v>36</v>
      </c>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c r="D8" s="28"/>
      <c r="E8" s="28" t="s">
        <v>36</v>
      </c>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c r="D10" s="28"/>
      <c r="E10" s="28" t="s">
        <v>36</v>
      </c>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c r="D12" s="28"/>
      <c r="E12" s="28" t="s">
        <v>36</v>
      </c>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c r="D14" s="28"/>
      <c r="E14" s="28" t="s">
        <v>36</v>
      </c>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c r="D16" s="28"/>
      <c r="E16" s="28" t="s">
        <v>36</v>
      </c>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c r="D18" s="28"/>
      <c r="E18" s="28" t="s">
        <v>36</v>
      </c>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c r="E20" s="28" t="s">
        <v>36</v>
      </c>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c r="D22" s="31"/>
      <c r="E22" s="31" t="s">
        <v>36</v>
      </c>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0</v>
      </c>
      <c r="D24" s="34">
        <f>COUNTA(D6,D8,D10,D12,D14,D16,D18,D20,D22)</f>
        <v>0</v>
      </c>
      <c r="E24" s="34">
        <f>COUNTA(E6,E8,E10,E12,E14,E16,E18,E20,E22)</f>
        <v>9</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c r="D28" s="28"/>
      <c r="E28" s="28" t="s">
        <v>36</v>
      </c>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c r="E30" s="28" t="s">
        <v>36</v>
      </c>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c r="D32" s="28"/>
      <c r="E32" s="28" t="s">
        <v>36</v>
      </c>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c r="E34" s="28" t="s">
        <v>36</v>
      </c>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0</v>
      </c>
      <c r="D36" s="34">
        <f>COUNTA(D28,D30,D32,D34)</f>
        <v>0</v>
      </c>
      <c r="E36" s="34">
        <f>COUNTA(E28,E30,E32,E34)</f>
        <v>4</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0</v>
      </c>
      <c r="D39" s="44">
        <f>D24*D57</f>
        <v>0</v>
      </c>
      <c r="E39" s="44">
        <f>E24*E57</f>
        <v>27</v>
      </c>
      <c r="F39" s="45">
        <f>SUM(C39:E39)</f>
        <v>27</v>
      </c>
      <c r="G39" s="44" t="str">
        <f>IF(F39&lt;C63,"BASSO",(IF(F39&lt;C62,"MEDIO","ALTO")))</f>
        <v>BASSO</v>
      </c>
    </row>
    <row r="40" spans="1:16" x14ac:dyDescent="0.25">
      <c r="B40" s="46" t="s">
        <v>5</v>
      </c>
      <c r="C40" s="47">
        <f>C36*C58</f>
        <v>0</v>
      </c>
      <c r="D40" s="47">
        <f>D36*D58</f>
        <v>0</v>
      </c>
      <c r="E40" s="47">
        <f>E36*E58</f>
        <v>8</v>
      </c>
      <c r="F40" s="48">
        <f>SUM(C40:E40)</f>
        <v>8</v>
      </c>
      <c r="G40" s="47" t="str">
        <f>IF(F40&lt;C68,"BASSO",(IF(F40&lt;C67,"MEDIO","ALTO")))</f>
        <v>BASSO</v>
      </c>
    </row>
    <row r="41" spans="1:16" ht="15.75" x14ac:dyDescent="0.25">
      <c r="B41" s="49" t="s">
        <v>67</v>
      </c>
      <c r="C41" s="50"/>
      <c r="D41" s="50"/>
      <c r="E41" s="50"/>
      <c r="F41" s="50"/>
      <c r="G41" s="50" t="str">
        <f>IF(I44=2,J44,(IF(I45=2,J45,(IF(I46=2,J46,(IF(I47=2,J47,(IF(I48=2,J48,(IF(I49=2,J49,(IF(I50=2,J50,(IF(I51=2,J51,J52)))))))))))))))</f>
        <v>MINIMO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0</v>
      </c>
      <c r="H44" s="51">
        <f>IF(G40=D44,1,0)</f>
        <v>0</v>
      </c>
      <c r="I44" s="51">
        <f t="shared" ref="I44:I52" si="0">SUM(G44:H44)</f>
        <v>0</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5">
      <c r="B45" s="51"/>
      <c r="C45" s="51" t="s">
        <v>32</v>
      </c>
      <c r="D45" s="51" t="s">
        <v>33</v>
      </c>
      <c r="E45" s="51" t="s">
        <v>77</v>
      </c>
      <c r="F45" s="51"/>
      <c r="G45" s="51">
        <f>IF(G39=C45,1,0)</f>
        <v>0</v>
      </c>
      <c r="H45" s="51">
        <f>IF(G40=D45,1,0)</f>
        <v>0</v>
      </c>
      <c r="I45" s="51">
        <f t="shared" si="0"/>
        <v>0</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0</v>
      </c>
      <c r="H46" s="51">
        <f>IF(G40=D46,1,0)</f>
        <v>0</v>
      </c>
      <c r="I46" s="51">
        <f t="shared" si="0"/>
        <v>0</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0</v>
      </c>
      <c r="H47" s="51">
        <f>IF(G40=D47,1,0)</f>
        <v>1</v>
      </c>
      <c r="I47" s="51">
        <f t="shared" si="0"/>
        <v>1</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0</v>
      </c>
      <c r="H48" s="51">
        <f>IF(G40=D48,1,0)</f>
        <v>0</v>
      </c>
      <c r="I48" s="51">
        <f t="shared" si="0"/>
        <v>0</v>
      </c>
      <c r="J48" s="51" t="str">
        <f t="shared" si="1"/>
        <v xml:space="preserve">  </v>
      </c>
      <c r="K48" s="61" t="s">
        <v>78</v>
      </c>
      <c r="L48" s="62" t="str">
        <f t="shared" si="2"/>
        <v xml:space="preserve"> </v>
      </c>
      <c r="M48" s="63" t="s">
        <v>78</v>
      </c>
      <c r="N48" s="62" t="str">
        <f t="shared" si="3"/>
        <v xml:space="preserve"> </v>
      </c>
      <c r="O48" s="63" t="s">
        <v>78</v>
      </c>
      <c r="P48" s="62" t="str">
        <f t="shared" si="4"/>
        <v xml:space="preserve"> </v>
      </c>
    </row>
    <row r="49" spans="2:16" x14ac:dyDescent="0.25">
      <c r="B49" s="51"/>
      <c r="C49" s="51" t="s">
        <v>34</v>
      </c>
      <c r="D49" s="51" t="s">
        <v>32</v>
      </c>
      <c r="E49" s="51" t="s">
        <v>33</v>
      </c>
      <c r="F49" s="51"/>
      <c r="G49" s="51">
        <f>IF(G39=C49,1,0)</f>
        <v>1</v>
      </c>
      <c r="H49" s="51">
        <f>IF(G40=D49,1,0)</f>
        <v>0</v>
      </c>
      <c r="I49" s="51">
        <f t="shared" si="0"/>
        <v>1</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0</v>
      </c>
      <c r="H50" s="51">
        <f>IF(G40=D50,1,0)</f>
        <v>1</v>
      </c>
      <c r="I50" s="51">
        <f t="shared" si="0"/>
        <v>1</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1</v>
      </c>
      <c r="H51" s="51">
        <f>IF(G40=D51,1,0)</f>
        <v>0</v>
      </c>
      <c r="I51" s="51">
        <f t="shared" si="0"/>
        <v>1</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1</v>
      </c>
      <c r="H52" s="51">
        <f>IF(G40=D52,1,0)</f>
        <v>1</v>
      </c>
      <c r="I52" s="51">
        <f t="shared" si="0"/>
        <v>2</v>
      </c>
      <c r="J52" s="51" t="str">
        <f t="shared" si="1"/>
        <v>MINIMO</v>
      </c>
      <c r="K52" s="67" t="s">
        <v>81</v>
      </c>
      <c r="L52" s="68" t="str">
        <f t="shared" si="2"/>
        <v>x</v>
      </c>
      <c r="M52" s="69" t="s">
        <v>81</v>
      </c>
      <c r="N52" s="68" t="str">
        <f t="shared" si="3"/>
        <v>x</v>
      </c>
      <c r="O52" s="69" t="s">
        <v>83</v>
      </c>
      <c r="P52" s="68" t="str">
        <f t="shared" si="4"/>
        <v>x</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L69"/>
  <sheetViews>
    <sheetView zoomScaleNormal="100" workbookViewId="0">
      <selection activeCell="B2" sqref="B2"/>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166</v>
      </c>
      <c r="C2" s="21"/>
      <c r="D2" s="21"/>
      <c r="E2" s="21"/>
    </row>
    <row r="3" spans="1:9" ht="40.5" customHeight="1" x14ac:dyDescent="0.25">
      <c r="B3" s="79" t="s">
        <v>104</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c r="D6" s="28" t="s">
        <v>36</v>
      </c>
      <c r="E6" s="28"/>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c r="D8" s="28" t="s">
        <v>36</v>
      </c>
      <c r="E8" s="28"/>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c r="D10" s="28" t="s">
        <v>36</v>
      </c>
      <c r="E10" s="28"/>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c r="D12" s="28" t="s">
        <v>36</v>
      </c>
      <c r="E12" s="28"/>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c r="D14" s="28" t="s">
        <v>36</v>
      </c>
      <c r="E14" s="28"/>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c r="D16" s="28" t="s">
        <v>36</v>
      </c>
      <c r="E16" s="28"/>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c r="D18" s="28" t="s">
        <v>36</v>
      </c>
      <c r="E18" s="28"/>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t="s">
        <v>36</v>
      </c>
      <c r="E20" s="28"/>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t="s">
        <v>36</v>
      </c>
      <c r="D22" s="31"/>
      <c r="E22" s="31"/>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1</v>
      </c>
      <c r="D24" s="34">
        <f>COUNTA(D6,D8,D10,D12,D14,D16,D18,D20,D22)</f>
        <v>8</v>
      </c>
      <c r="E24" s="34">
        <f>COUNTA(E6,E8,E10,E12,E14,E16,E18,E20,E22)</f>
        <v>0</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c r="D28" s="28" t="s">
        <v>36</v>
      </c>
      <c r="E28" s="28"/>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t="s">
        <v>36</v>
      </c>
      <c r="E30" s="28"/>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c r="D32" s="28" t="s">
        <v>36</v>
      </c>
      <c r="E32" s="28"/>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t="s">
        <v>36</v>
      </c>
      <c r="E34" s="28"/>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0</v>
      </c>
      <c r="D36" s="34">
        <f>COUNTA(D28,D30,D32,D34)</f>
        <v>4</v>
      </c>
      <c r="E36" s="34">
        <f>COUNTA(E28,E30,E32,E34)</f>
        <v>0</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9</v>
      </c>
      <c r="D39" s="44">
        <f>D24*D57</f>
        <v>48</v>
      </c>
      <c r="E39" s="44">
        <f>E24*E57</f>
        <v>0</v>
      </c>
      <c r="F39" s="45">
        <f>SUM(C39:E39)</f>
        <v>57</v>
      </c>
      <c r="G39" s="44" t="str">
        <f>IF(F39&lt;C63,"BASSO",(IF(F39&lt;C62,"MEDIO","ALTO")))</f>
        <v>MEDIO</v>
      </c>
    </row>
    <row r="40" spans="1:16" x14ac:dyDescent="0.25">
      <c r="B40" s="46" t="s">
        <v>5</v>
      </c>
      <c r="C40" s="47">
        <f>C36*C58</f>
        <v>0</v>
      </c>
      <c r="D40" s="47">
        <f>D36*D58</f>
        <v>16</v>
      </c>
      <c r="E40" s="47">
        <f>E36*E58</f>
        <v>0</v>
      </c>
      <c r="F40" s="48">
        <f>SUM(C40:E40)</f>
        <v>16</v>
      </c>
      <c r="G40" s="47" t="str">
        <f>IF(F40&lt;C68,"BASSO",(IF(F40&lt;C67,"MEDIO","ALTO")))</f>
        <v>MEDIO</v>
      </c>
    </row>
    <row r="41" spans="1:16" ht="15.75" x14ac:dyDescent="0.25">
      <c r="B41" s="49" t="s">
        <v>67</v>
      </c>
      <c r="C41" s="50"/>
      <c r="D41" s="50"/>
      <c r="E41" s="50"/>
      <c r="F41" s="50"/>
      <c r="G41" s="50" t="str">
        <f>IF(I44=2,J44,(IF(I45=2,J45,(IF(I46=2,J46,(IF(I47=2,J47,(IF(I48=2,J48,(IF(I49=2,J49,(IF(I50=2,J50,(IF(I51=2,J51,J52)))))))))))))))</f>
        <v>MEDIO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0</v>
      </c>
      <c r="H44" s="51">
        <f>IF(G40=D44,1,0)</f>
        <v>0</v>
      </c>
      <c r="I44" s="51">
        <f t="shared" ref="I44:I52" si="0">SUM(G44:H44)</f>
        <v>0</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5">
      <c r="B45" s="51"/>
      <c r="C45" s="51" t="s">
        <v>32</v>
      </c>
      <c r="D45" s="51" t="s">
        <v>33</v>
      </c>
      <c r="E45" s="51" t="s">
        <v>77</v>
      </c>
      <c r="F45" s="51"/>
      <c r="G45" s="51">
        <f>IF(G39=C45,1,0)</f>
        <v>0</v>
      </c>
      <c r="H45" s="51">
        <f>IF(G40=D45,1,0)</f>
        <v>1</v>
      </c>
      <c r="I45" s="51">
        <f t="shared" si="0"/>
        <v>1</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1</v>
      </c>
      <c r="H46" s="51">
        <f>IF(G40=D46,1,0)</f>
        <v>0</v>
      </c>
      <c r="I46" s="51">
        <f t="shared" si="0"/>
        <v>1</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0</v>
      </c>
      <c r="H47" s="51">
        <f>IF(G40=D47,1,0)</f>
        <v>0</v>
      </c>
      <c r="I47" s="51">
        <f t="shared" si="0"/>
        <v>0</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1</v>
      </c>
      <c r="H48" s="51">
        <f>IF(G40=D48,1,0)</f>
        <v>1</v>
      </c>
      <c r="I48" s="51">
        <f t="shared" si="0"/>
        <v>2</v>
      </c>
      <c r="J48" s="51" t="str">
        <f t="shared" si="1"/>
        <v>MEDIO</v>
      </c>
      <c r="K48" s="61" t="s">
        <v>78</v>
      </c>
      <c r="L48" s="62" t="str">
        <f t="shared" si="2"/>
        <v>x</v>
      </c>
      <c r="M48" s="63" t="s">
        <v>78</v>
      </c>
      <c r="N48" s="62" t="str">
        <f t="shared" si="3"/>
        <v>x</v>
      </c>
      <c r="O48" s="63" t="s">
        <v>78</v>
      </c>
      <c r="P48" s="62" t="str">
        <f t="shared" si="4"/>
        <v>x</v>
      </c>
    </row>
    <row r="49" spans="2:16" x14ac:dyDescent="0.25">
      <c r="B49" s="51"/>
      <c r="C49" s="51" t="s">
        <v>34</v>
      </c>
      <c r="D49" s="51" t="s">
        <v>32</v>
      </c>
      <c r="E49" s="51" t="s">
        <v>33</v>
      </c>
      <c r="F49" s="51"/>
      <c r="G49" s="51">
        <f>IF(G39=C49,1,0)</f>
        <v>0</v>
      </c>
      <c r="H49" s="51">
        <f>IF(G40=D49,1,0)</f>
        <v>0</v>
      </c>
      <c r="I49" s="51">
        <f t="shared" si="0"/>
        <v>0</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1</v>
      </c>
      <c r="H50" s="51">
        <f>IF(G40=D50,1,0)</f>
        <v>0</v>
      </c>
      <c r="I50" s="51">
        <f t="shared" si="0"/>
        <v>1</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0</v>
      </c>
      <c r="H51" s="51">
        <f>IF(G40=D51,1,0)</f>
        <v>1</v>
      </c>
      <c r="I51" s="51">
        <f t="shared" si="0"/>
        <v>1</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0</v>
      </c>
      <c r="H52" s="51">
        <f>IF(G40=D52,1,0)</f>
        <v>0</v>
      </c>
      <c r="I52" s="51">
        <f t="shared" si="0"/>
        <v>0</v>
      </c>
      <c r="J52" s="51" t="str">
        <f t="shared" si="1"/>
        <v xml:space="preserve">  </v>
      </c>
      <c r="K52" s="67" t="s">
        <v>81</v>
      </c>
      <c r="L52" s="68" t="str">
        <f t="shared" si="2"/>
        <v xml:space="preserve"> </v>
      </c>
      <c r="M52" s="69" t="s">
        <v>81</v>
      </c>
      <c r="N52" s="68" t="str">
        <f t="shared" si="3"/>
        <v xml:space="preserve"> </v>
      </c>
      <c r="O52" s="69" t="s">
        <v>83</v>
      </c>
      <c r="P52" s="68" t="str">
        <f t="shared" si="4"/>
        <v xml:space="preserve"> </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L69"/>
  <sheetViews>
    <sheetView zoomScaleNormal="100" workbookViewId="0">
      <selection activeCell="B3" sqref="B3"/>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166</v>
      </c>
      <c r="C2" s="21"/>
      <c r="D2" s="21"/>
      <c r="E2" s="21"/>
    </row>
    <row r="3" spans="1:9" ht="40.5" customHeight="1" x14ac:dyDescent="0.25">
      <c r="B3" s="79" t="s">
        <v>170</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c r="D6" s="28" t="s">
        <v>36</v>
      </c>
      <c r="E6" s="28"/>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c r="D8" s="28" t="s">
        <v>36</v>
      </c>
      <c r="E8" s="28"/>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c r="D10" s="28" t="s">
        <v>36</v>
      </c>
      <c r="E10" s="28"/>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c r="D12" s="28" t="s">
        <v>36</v>
      </c>
      <c r="E12" s="28"/>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c r="D14" s="28" t="s">
        <v>36</v>
      </c>
      <c r="E14" s="28"/>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c r="D16" s="28" t="s">
        <v>36</v>
      </c>
      <c r="E16" s="28"/>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t="s">
        <v>36</v>
      </c>
      <c r="D18" s="28"/>
      <c r="E18" s="28"/>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c r="E20" s="28" t="s">
        <v>36</v>
      </c>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t="s">
        <v>36</v>
      </c>
      <c r="D22" s="31"/>
      <c r="E22" s="31"/>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2</v>
      </c>
      <c r="D24" s="34">
        <f>COUNTA(D6,D8,D10,D12,D14,D16,D18,D20,D22)</f>
        <v>6</v>
      </c>
      <c r="E24" s="34">
        <f>COUNTA(E6,E8,E10,E12,E14,E16,E18,E20,E22)</f>
        <v>1</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c r="D28" s="28"/>
      <c r="E28" s="28" t="s">
        <v>36</v>
      </c>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t="s">
        <v>36</v>
      </c>
      <c r="E30" s="28"/>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c r="D32" s="28" t="s">
        <v>36</v>
      </c>
      <c r="E32" s="28"/>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t="s">
        <v>36</v>
      </c>
      <c r="E34" s="28"/>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0</v>
      </c>
      <c r="D36" s="34">
        <f>COUNTA(D28,D30,D32,D34)</f>
        <v>3</v>
      </c>
      <c r="E36" s="34">
        <f>COUNTA(E28,E30,E32,E34)</f>
        <v>1</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18</v>
      </c>
      <c r="D39" s="44">
        <f>D24*D57</f>
        <v>36</v>
      </c>
      <c r="E39" s="44">
        <f>E24*E57</f>
        <v>3</v>
      </c>
      <c r="F39" s="45">
        <f>SUM(C39:E39)</f>
        <v>57</v>
      </c>
      <c r="G39" s="44" t="str">
        <f>IF(F39&lt;C63,"BASSO",(IF(F39&lt;C62,"MEDIO","ALTO")))</f>
        <v>MEDIO</v>
      </c>
    </row>
    <row r="40" spans="1:16" x14ac:dyDescent="0.25">
      <c r="B40" s="46" t="s">
        <v>5</v>
      </c>
      <c r="C40" s="47">
        <f>C36*C58</f>
        <v>0</v>
      </c>
      <c r="D40" s="47">
        <f>D36*D58</f>
        <v>12</v>
      </c>
      <c r="E40" s="47">
        <f>E36*E58</f>
        <v>2</v>
      </c>
      <c r="F40" s="48">
        <f>SUM(C40:E40)</f>
        <v>14</v>
      </c>
      <c r="G40" s="47" t="str">
        <f>IF(F40&lt;C68,"BASSO",(IF(F40&lt;C67,"MEDIO","ALTO")))</f>
        <v>MEDIO</v>
      </c>
    </row>
    <row r="41" spans="1:16" ht="15.75" x14ac:dyDescent="0.25">
      <c r="B41" s="49" t="s">
        <v>67</v>
      </c>
      <c r="C41" s="50"/>
      <c r="D41" s="50"/>
      <c r="E41" s="50"/>
      <c r="F41" s="50"/>
      <c r="G41" s="50" t="str">
        <f>IF(I44=2,J44,(IF(I45=2,J45,(IF(I46=2,J46,(IF(I47=2,J47,(IF(I48=2,J48,(IF(I49=2,J49,(IF(I50=2,J50,(IF(I51=2,J51,J52)))))))))))))))</f>
        <v>MEDIO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0</v>
      </c>
      <c r="H44" s="51">
        <f>IF(G40=D44,1,0)</f>
        <v>0</v>
      </c>
      <c r="I44" s="51">
        <f t="shared" ref="I44:I52" si="0">SUM(G44:H44)</f>
        <v>0</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5">
      <c r="B45" s="51"/>
      <c r="C45" s="51" t="s">
        <v>32</v>
      </c>
      <c r="D45" s="51" t="s">
        <v>33</v>
      </c>
      <c r="E45" s="51" t="s">
        <v>77</v>
      </c>
      <c r="F45" s="51"/>
      <c r="G45" s="51">
        <f>IF(G39=C45,1,0)</f>
        <v>0</v>
      </c>
      <c r="H45" s="51">
        <f>IF(G40=D45,1,0)</f>
        <v>1</v>
      </c>
      <c r="I45" s="51">
        <f t="shared" si="0"/>
        <v>1</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1</v>
      </c>
      <c r="H46" s="51">
        <f>IF(G40=D46,1,0)</f>
        <v>0</v>
      </c>
      <c r="I46" s="51">
        <f t="shared" si="0"/>
        <v>1</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0</v>
      </c>
      <c r="H47" s="51">
        <f>IF(G40=D47,1,0)</f>
        <v>0</v>
      </c>
      <c r="I47" s="51">
        <f t="shared" si="0"/>
        <v>0</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1</v>
      </c>
      <c r="H48" s="51">
        <f>IF(G40=D48,1,0)</f>
        <v>1</v>
      </c>
      <c r="I48" s="51">
        <f t="shared" si="0"/>
        <v>2</v>
      </c>
      <c r="J48" s="51" t="str">
        <f t="shared" si="1"/>
        <v>MEDIO</v>
      </c>
      <c r="K48" s="61" t="s">
        <v>78</v>
      </c>
      <c r="L48" s="62" t="str">
        <f t="shared" si="2"/>
        <v>x</v>
      </c>
      <c r="M48" s="63" t="s">
        <v>78</v>
      </c>
      <c r="N48" s="62" t="str">
        <f t="shared" si="3"/>
        <v>x</v>
      </c>
      <c r="O48" s="63" t="s">
        <v>78</v>
      </c>
      <c r="P48" s="62" t="str">
        <f t="shared" si="4"/>
        <v>x</v>
      </c>
    </row>
    <row r="49" spans="2:16" x14ac:dyDescent="0.25">
      <c r="B49" s="51"/>
      <c r="C49" s="51" t="s">
        <v>34</v>
      </c>
      <c r="D49" s="51" t="s">
        <v>32</v>
      </c>
      <c r="E49" s="51" t="s">
        <v>33</v>
      </c>
      <c r="F49" s="51"/>
      <c r="G49" s="51">
        <f>IF(G39=C49,1,0)</f>
        <v>0</v>
      </c>
      <c r="H49" s="51">
        <f>IF(G40=D49,1,0)</f>
        <v>0</v>
      </c>
      <c r="I49" s="51">
        <f t="shared" si="0"/>
        <v>0</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1</v>
      </c>
      <c r="H50" s="51">
        <f>IF(G40=D50,1,0)</f>
        <v>0</v>
      </c>
      <c r="I50" s="51">
        <f t="shared" si="0"/>
        <v>1</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0</v>
      </c>
      <c r="H51" s="51">
        <f>IF(G40=D51,1,0)</f>
        <v>1</v>
      </c>
      <c r="I51" s="51">
        <f t="shared" si="0"/>
        <v>1</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0</v>
      </c>
      <c r="H52" s="51">
        <f>IF(G40=D52,1,0)</f>
        <v>0</v>
      </c>
      <c r="I52" s="51">
        <f t="shared" si="0"/>
        <v>0</v>
      </c>
      <c r="J52" s="51" t="str">
        <f t="shared" si="1"/>
        <v xml:space="preserve">  </v>
      </c>
      <c r="K52" s="67" t="s">
        <v>81</v>
      </c>
      <c r="L52" s="68" t="str">
        <f t="shared" si="2"/>
        <v xml:space="preserve"> </v>
      </c>
      <c r="M52" s="69" t="s">
        <v>81</v>
      </c>
      <c r="N52" s="68" t="str">
        <f t="shared" si="3"/>
        <v xml:space="preserve"> </v>
      </c>
      <c r="O52" s="69" t="s">
        <v>83</v>
      </c>
      <c r="P52" s="68" t="str">
        <f t="shared" si="4"/>
        <v xml:space="preserve"> </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L69"/>
  <sheetViews>
    <sheetView zoomScaleNormal="100" workbookViewId="0">
      <selection activeCell="B8" sqref="B8"/>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166</v>
      </c>
      <c r="C2" s="21"/>
      <c r="D2" s="21"/>
      <c r="E2" s="21"/>
    </row>
    <row r="3" spans="1:9" ht="40.5" customHeight="1" x14ac:dyDescent="0.25">
      <c r="B3" s="79" t="s">
        <v>105</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c r="D6" s="28"/>
      <c r="E6" s="28" t="s">
        <v>36</v>
      </c>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c r="D8" s="28"/>
      <c r="E8" s="28" t="s">
        <v>36</v>
      </c>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c r="D10" s="28"/>
      <c r="E10" s="28" t="s">
        <v>36</v>
      </c>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c r="D12" s="28"/>
      <c r="E12" s="28" t="s">
        <v>36</v>
      </c>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c r="D14" s="28"/>
      <c r="E14" s="28" t="s">
        <v>36</v>
      </c>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c r="D16" s="28"/>
      <c r="E16" s="28" t="s">
        <v>36</v>
      </c>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c r="D18" s="28"/>
      <c r="E18" s="28" t="s">
        <v>36</v>
      </c>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c r="E20" s="28" t="s">
        <v>36</v>
      </c>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c r="D22" s="31"/>
      <c r="E22" s="31" t="s">
        <v>36</v>
      </c>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0</v>
      </c>
      <c r="D24" s="34">
        <f>COUNTA(D6,D8,D10,D12,D14,D16,D18,D20,D22)</f>
        <v>0</v>
      </c>
      <c r="E24" s="34">
        <f>COUNTA(E6,E8,E10,E12,E14,E16,E18,E20,E22)</f>
        <v>9</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c r="D28" s="28"/>
      <c r="E28" s="28" t="s">
        <v>36</v>
      </c>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t="s">
        <v>36</v>
      </c>
      <c r="E30" s="28"/>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c r="D32" s="28" t="s">
        <v>36</v>
      </c>
      <c r="E32" s="28"/>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c r="E34" s="28" t="s">
        <v>36</v>
      </c>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0</v>
      </c>
      <c r="D36" s="34">
        <f>COUNTA(D28,D30,D32,D34)</f>
        <v>2</v>
      </c>
      <c r="E36" s="34">
        <f>COUNTA(E28,E30,E32,E34)</f>
        <v>2</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0</v>
      </c>
      <c r="D39" s="44">
        <f>D24*D57</f>
        <v>0</v>
      </c>
      <c r="E39" s="44">
        <f>E24*E57</f>
        <v>27</v>
      </c>
      <c r="F39" s="45">
        <f>SUM(C39:E39)</f>
        <v>27</v>
      </c>
      <c r="G39" s="44" t="str">
        <f>IF(F39&lt;C63,"BASSO",(IF(F39&lt;C62,"MEDIO","ALTO")))</f>
        <v>BASSO</v>
      </c>
    </row>
    <row r="40" spans="1:16" x14ac:dyDescent="0.25">
      <c r="B40" s="46" t="s">
        <v>5</v>
      </c>
      <c r="C40" s="47">
        <f>C36*C58</f>
        <v>0</v>
      </c>
      <c r="D40" s="47">
        <f>D36*D58</f>
        <v>8</v>
      </c>
      <c r="E40" s="47">
        <f>E36*E58</f>
        <v>4</v>
      </c>
      <c r="F40" s="48">
        <f>SUM(C40:E40)</f>
        <v>12</v>
      </c>
      <c r="G40" s="47" t="str">
        <f>IF(F40&lt;C68,"BASSO",(IF(F40&lt;C67,"MEDIO","ALTO")))</f>
        <v>MEDIO</v>
      </c>
    </row>
    <row r="41" spans="1:16" ht="15.75" x14ac:dyDescent="0.25">
      <c r="B41" s="49" t="s">
        <v>67</v>
      </c>
      <c r="C41" s="50"/>
      <c r="D41" s="50"/>
      <c r="E41" s="50"/>
      <c r="F41" s="50"/>
      <c r="G41" s="50" t="str">
        <f>IF(I44=2,J44,(IF(I45=2,J45,(IF(I46=2,J46,(IF(I47=2,J47,(IF(I48=2,J48,(IF(I49=2,J49,(IF(I50=2,J50,(IF(I51=2,J51,J52)))))))))))))))</f>
        <v>BASSO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0</v>
      </c>
      <c r="H44" s="51">
        <f>IF(G40=D44,1,0)</f>
        <v>0</v>
      </c>
      <c r="I44" s="51">
        <f t="shared" ref="I44:I52" si="0">SUM(G44:H44)</f>
        <v>0</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5">
      <c r="B45" s="51"/>
      <c r="C45" s="51" t="s">
        <v>32</v>
      </c>
      <c r="D45" s="51" t="s">
        <v>33</v>
      </c>
      <c r="E45" s="51" t="s">
        <v>77</v>
      </c>
      <c r="F45" s="51"/>
      <c r="G45" s="51">
        <f>IF(G39=C45,1,0)</f>
        <v>0</v>
      </c>
      <c r="H45" s="51">
        <f>IF(G40=D45,1,0)</f>
        <v>1</v>
      </c>
      <c r="I45" s="51">
        <f t="shared" si="0"/>
        <v>1</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0</v>
      </c>
      <c r="H46" s="51">
        <f>IF(G40=D46,1,0)</f>
        <v>0</v>
      </c>
      <c r="I46" s="51">
        <f t="shared" si="0"/>
        <v>0</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0</v>
      </c>
      <c r="H47" s="51">
        <f>IF(G40=D47,1,0)</f>
        <v>0</v>
      </c>
      <c r="I47" s="51">
        <f t="shared" si="0"/>
        <v>0</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0</v>
      </c>
      <c r="H48" s="51">
        <f>IF(G40=D48,1,0)</f>
        <v>1</v>
      </c>
      <c r="I48" s="51">
        <f t="shared" si="0"/>
        <v>1</v>
      </c>
      <c r="J48" s="51" t="str">
        <f t="shared" si="1"/>
        <v xml:space="preserve">  </v>
      </c>
      <c r="K48" s="61" t="s">
        <v>78</v>
      </c>
      <c r="L48" s="62" t="str">
        <f t="shared" si="2"/>
        <v xml:space="preserve"> </v>
      </c>
      <c r="M48" s="63" t="s">
        <v>78</v>
      </c>
      <c r="N48" s="62" t="str">
        <f t="shared" si="3"/>
        <v xml:space="preserve"> </v>
      </c>
      <c r="O48" s="63" t="s">
        <v>78</v>
      </c>
      <c r="P48" s="62" t="str">
        <f t="shared" si="4"/>
        <v xml:space="preserve"> </v>
      </c>
    </row>
    <row r="49" spans="2:16" x14ac:dyDescent="0.25">
      <c r="B49" s="51"/>
      <c r="C49" s="51" t="s">
        <v>34</v>
      </c>
      <c r="D49" s="51" t="s">
        <v>32</v>
      </c>
      <c r="E49" s="51" t="s">
        <v>33</v>
      </c>
      <c r="F49" s="51"/>
      <c r="G49" s="51">
        <f>IF(G39=C49,1,0)</f>
        <v>1</v>
      </c>
      <c r="H49" s="51">
        <f>IF(G40=D49,1,0)</f>
        <v>0</v>
      </c>
      <c r="I49" s="51">
        <f t="shared" si="0"/>
        <v>1</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0</v>
      </c>
      <c r="H50" s="51">
        <f>IF(G40=D50,1,0)</f>
        <v>0</v>
      </c>
      <c r="I50" s="51">
        <f t="shared" si="0"/>
        <v>0</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1</v>
      </c>
      <c r="H51" s="51">
        <f>IF(G40=D51,1,0)</f>
        <v>1</v>
      </c>
      <c r="I51" s="51">
        <f t="shared" si="0"/>
        <v>2</v>
      </c>
      <c r="J51" s="51" t="str">
        <f t="shared" si="1"/>
        <v>BASSO</v>
      </c>
      <c r="K51" s="64" t="s">
        <v>81</v>
      </c>
      <c r="L51" s="65" t="str">
        <f t="shared" si="2"/>
        <v>x</v>
      </c>
      <c r="M51" s="66" t="s">
        <v>78</v>
      </c>
      <c r="N51" s="65" t="str">
        <f t="shared" si="3"/>
        <v>x</v>
      </c>
      <c r="O51" s="66" t="s">
        <v>81</v>
      </c>
      <c r="P51" s="65" t="str">
        <f t="shared" si="4"/>
        <v>x</v>
      </c>
    </row>
    <row r="52" spans="2:16" x14ac:dyDescent="0.25">
      <c r="B52" s="51"/>
      <c r="C52" s="51" t="s">
        <v>34</v>
      </c>
      <c r="D52" s="51" t="s">
        <v>34</v>
      </c>
      <c r="E52" s="51" t="s">
        <v>82</v>
      </c>
      <c r="F52" s="51"/>
      <c r="G52" s="51">
        <f>IF(G39=C52,1,0)</f>
        <v>1</v>
      </c>
      <c r="H52" s="51">
        <f>IF(G40=D52,1,0)</f>
        <v>0</v>
      </c>
      <c r="I52" s="51">
        <f t="shared" si="0"/>
        <v>1</v>
      </c>
      <c r="J52" s="51" t="str">
        <f t="shared" si="1"/>
        <v xml:space="preserve">  </v>
      </c>
      <c r="K52" s="67" t="s">
        <v>81</v>
      </c>
      <c r="L52" s="68" t="str">
        <f t="shared" si="2"/>
        <v xml:space="preserve"> </v>
      </c>
      <c r="M52" s="69" t="s">
        <v>81</v>
      </c>
      <c r="N52" s="68" t="str">
        <f t="shared" si="3"/>
        <v xml:space="preserve"> </v>
      </c>
      <c r="O52" s="69" t="s">
        <v>83</v>
      </c>
      <c r="P52" s="68" t="str">
        <f t="shared" si="4"/>
        <v xml:space="preserve"> </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L69"/>
  <sheetViews>
    <sheetView zoomScaleNormal="100" workbookViewId="0">
      <selection activeCell="A4" sqref="A4:B4"/>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167</v>
      </c>
      <c r="C2" s="21"/>
      <c r="D2" s="21"/>
      <c r="E2" s="21"/>
    </row>
    <row r="3" spans="1:9" ht="40.5" customHeight="1" x14ac:dyDescent="0.25">
      <c r="B3" s="79" t="s">
        <v>171</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t="s">
        <v>36</v>
      </c>
      <c r="D6" s="28"/>
      <c r="E6" s="28"/>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t="s">
        <v>36</v>
      </c>
      <c r="D8" s="28"/>
      <c r="E8" s="28"/>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c r="D10" s="28" t="s">
        <v>36</v>
      </c>
      <c r="E10" s="28"/>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c r="D12" s="28" t="s">
        <v>36</v>
      </c>
      <c r="E12" s="28"/>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c r="D14" s="28"/>
      <c r="E14" s="28" t="s">
        <v>36</v>
      </c>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c r="D16" s="28" t="s">
        <v>36</v>
      </c>
      <c r="E16" s="28"/>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c r="D18" s="28" t="s">
        <v>36</v>
      </c>
      <c r="E18" s="28"/>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c r="E20" s="28" t="s">
        <v>36</v>
      </c>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t="s">
        <v>36</v>
      </c>
      <c r="D22" s="31"/>
      <c r="E22" s="31"/>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3</v>
      </c>
      <c r="D24" s="34">
        <f>COUNTA(D6,D8,D10,D12,D14,D16,D18,D20,D22)</f>
        <v>4</v>
      </c>
      <c r="E24" s="34">
        <f>COUNTA(E6,E8,E10,E12,E14,E16,E18,E20,E22)</f>
        <v>2</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c r="D28" s="28" t="s">
        <v>36</v>
      </c>
      <c r="E28" s="28"/>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c r="E30" s="28" t="s">
        <v>36</v>
      </c>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c r="D32" s="28" t="s">
        <v>36</v>
      </c>
      <c r="E32" s="28"/>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c r="E34" s="28" t="s">
        <v>36</v>
      </c>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0</v>
      </c>
      <c r="D36" s="34">
        <f>COUNTA(D28,D30,D32,D34)</f>
        <v>2</v>
      </c>
      <c r="E36" s="34">
        <f>COUNTA(E28,E30,E32,E34)</f>
        <v>2</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27</v>
      </c>
      <c r="D39" s="44">
        <f>D24*D57</f>
        <v>24</v>
      </c>
      <c r="E39" s="44">
        <f>E24*E57</f>
        <v>6</v>
      </c>
      <c r="F39" s="45">
        <f>SUM(C39:E39)</f>
        <v>57</v>
      </c>
      <c r="G39" s="44" t="str">
        <f>IF(F39&lt;C63,"BASSO",(IF(F39&lt;C62,"MEDIO","ALTO")))</f>
        <v>MEDIO</v>
      </c>
    </row>
    <row r="40" spans="1:16" x14ac:dyDescent="0.25">
      <c r="B40" s="46" t="s">
        <v>5</v>
      </c>
      <c r="C40" s="47">
        <f>C36*C58</f>
        <v>0</v>
      </c>
      <c r="D40" s="47">
        <f>D36*D58</f>
        <v>8</v>
      </c>
      <c r="E40" s="47">
        <f>E36*E58</f>
        <v>4</v>
      </c>
      <c r="F40" s="48">
        <f>SUM(C40:E40)</f>
        <v>12</v>
      </c>
      <c r="G40" s="47" t="str">
        <f>IF(F40&lt;C68,"BASSO",(IF(F40&lt;C67,"MEDIO","ALTO")))</f>
        <v>MEDIO</v>
      </c>
    </row>
    <row r="41" spans="1:16" ht="15.75" x14ac:dyDescent="0.25">
      <c r="B41" s="49" t="s">
        <v>67</v>
      </c>
      <c r="C41" s="50"/>
      <c r="D41" s="50"/>
      <c r="E41" s="50"/>
      <c r="F41" s="50"/>
      <c r="G41" s="50" t="str">
        <f>IF(I44=2,J44,(IF(I45=2,J45,(IF(I46=2,J46,(IF(I47=2,J47,(IF(I48=2,J48,(IF(I49=2,J49,(IF(I50=2,J50,(IF(I51=2,J51,J52)))))))))))))))</f>
        <v>MEDIO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0</v>
      </c>
      <c r="H44" s="51">
        <f>IF(G40=D44,1,0)</f>
        <v>0</v>
      </c>
      <c r="I44" s="51">
        <f t="shared" ref="I44:I52" si="0">SUM(G44:H44)</f>
        <v>0</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5">
      <c r="B45" s="51"/>
      <c r="C45" s="51" t="s">
        <v>32</v>
      </c>
      <c r="D45" s="51" t="s">
        <v>33</v>
      </c>
      <c r="E45" s="51" t="s">
        <v>77</v>
      </c>
      <c r="F45" s="51"/>
      <c r="G45" s="51">
        <f>IF(G39=C45,1,0)</f>
        <v>0</v>
      </c>
      <c r="H45" s="51">
        <f>IF(G40=D45,1,0)</f>
        <v>1</v>
      </c>
      <c r="I45" s="51">
        <f t="shared" si="0"/>
        <v>1</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1</v>
      </c>
      <c r="H46" s="51">
        <f>IF(G40=D46,1,0)</f>
        <v>0</v>
      </c>
      <c r="I46" s="51">
        <f t="shared" si="0"/>
        <v>1</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0</v>
      </c>
      <c r="H47" s="51">
        <f>IF(G40=D47,1,0)</f>
        <v>0</v>
      </c>
      <c r="I47" s="51">
        <f t="shared" si="0"/>
        <v>0</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1</v>
      </c>
      <c r="H48" s="51">
        <f>IF(G40=D48,1,0)</f>
        <v>1</v>
      </c>
      <c r="I48" s="51">
        <f t="shared" si="0"/>
        <v>2</v>
      </c>
      <c r="J48" s="51" t="str">
        <f t="shared" si="1"/>
        <v>MEDIO</v>
      </c>
      <c r="K48" s="61" t="s">
        <v>78</v>
      </c>
      <c r="L48" s="62" t="str">
        <f t="shared" si="2"/>
        <v>x</v>
      </c>
      <c r="M48" s="63" t="s">
        <v>78</v>
      </c>
      <c r="N48" s="62" t="str">
        <f t="shared" si="3"/>
        <v>x</v>
      </c>
      <c r="O48" s="63" t="s">
        <v>78</v>
      </c>
      <c r="P48" s="62" t="str">
        <f t="shared" si="4"/>
        <v>x</v>
      </c>
    </row>
    <row r="49" spans="2:16" x14ac:dyDescent="0.25">
      <c r="B49" s="51"/>
      <c r="C49" s="51" t="s">
        <v>34</v>
      </c>
      <c r="D49" s="51" t="s">
        <v>32</v>
      </c>
      <c r="E49" s="51" t="s">
        <v>33</v>
      </c>
      <c r="F49" s="51"/>
      <c r="G49" s="51">
        <f>IF(G39=C49,1,0)</f>
        <v>0</v>
      </c>
      <c r="H49" s="51">
        <f>IF(G40=D49,1,0)</f>
        <v>0</v>
      </c>
      <c r="I49" s="51">
        <f t="shared" si="0"/>
        <v>0</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1</v>
      </c>
      <c r="H50" s="51">
        <f>IF(G40=D50,1,0)</f>
        <v>0</v>
      </c>
      <c r="I50" s="51">
        <f t="shared" si="0"/>
        <v>1</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0</v>
      </c>
      <c r="H51" s="51">
        <f>IF(G40=D51,1,0)</f>
        <v>1</v>
      </c>
      <c r="I51" s="51">
        <f t="shared" si="0"/>
        <v>1</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0</v>
      </c>
      <c r="H52" s="51">
        <f>IF(G40=D52,1,0)</f>
        <v>0</v>
      </c>
      <c r="I52" s="51">
        <f t="shared" si="0"/>
        <v>0</v>
      </c>
      <c r="J52" s="51" t="str">
        <f t="shared" si="1"/>
        <v xml:space="preserve">  </v>
      </c>
      <c r="K52" s="67" t="s">
        <v>81</v>
      </c>
      <c r="L52" s="68" t="str">
        <f t="shared" si="2"/>
        <v xml:space="preserve"> </v>
      </c>
      <c r="M52" s="69" t="s">
        <v>81</v>
      </c>
      <c r="N52" s="68" t="str">
        <f t="shared" si="3"/>
        <v xml:space="preserve"> </v>
      </c>
      <c r="O52" s="69" t="s">
        <v>83</v>
      </c>
      <c r="P52" s="68" t="str">
        <f t="shared" si="4"/>
        <v xml:space="preserve"> </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L69"/>
  <sheetViews>
    <sheetView zoomScaleNormal="100" workbookViewId="0">
      <selection activeCell="B9" sqref="B9"/>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166</v>
      </c>
      <c r="C2" s="21"/>
      <c r="D2" s="21"/>
      <c r="E2" s="21"/>
    </row>
    <row r="3" spans="1:9" ht="40.5" customHeight="1" x14ac:dyDescent="0.25">
      <c r="B3" s="79" t="s">
        <v>106</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c r="D6" s="28"/>
      <c r="E6" s="28" t="s">
        <v>36</v>
      </c>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c r="D8" s="28"/>
      <c r="E8" s="28" t="s">
        <v>36</v>
      </c>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c r="D10" s="28"/>
      <c r="E10" s="28" t="s">
        <v>36</v>
      </c>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c r="D12" s="28"/>
      <c r="E12" s="28" t="s">
        <v>36</v>
      </c>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c r="D14" s="28"/>
      <c r="E14" s="28" t="s">
        <v>36</v>
      </c>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c r="D16" s="28"/>
      <c r="E16" s="28" t="s">
        <v>36</v>
      </c>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c r="D18" s="28"/>
      <c r="E18" s="28" t="s">
        <v>36</v>
      </c>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c r="E20" s="28" t="s">
        <v>36</v>
      </c>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c r="D22" s="31"/>
      <c r="E22" s="31" t="s">
        <v>36</v>
      </c>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0</v>
      </c>
      <c r="D24" s="34">
        <f>COUNTA(D6,D8,D10,D12,D14,D16,D18,D20,D22)</f>
        <v>0</v>
      </c>
      <c r="E24" s="34">
        <f>COUNTA(E6,E8,E10,E12,E14,E16,E18,E20,E22)</f>
        <v>9</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c r="D28" s="28"/>
      <c r="E28" s="28" t="s">
        <v>36</v>
      </c>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c r="E30" s="28" t="s">
        <v>36</v>
      </c>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c r="D32" s="28"/>
      <c r="E32" s="28" t="s">
        <v>36</v>
      </c>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c r="E34" s="28" t="s">
        <v>36</v>
      </c>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0</v>
      </c>
      <c r="D36" s="34">
        <f>COUNTA(D28,D30,D32,D34)</f>
        <v>0</v>
      </c>
      <c r="E36" s="34">
        <f>COUNTA(E28,E30,E32,E34)</f>
        <v>4</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0</v>
      </c>
      <c r="D39" s="44">
        <f>D24*D57</f>
        <v>0</v>
      </c>
      <c r="E39" s="44">
        <f>E24*E57</f>
        <v>27</v>
      </c>
      <c r="F39" s="45">
        <f>SUM(C39:E39)</f>
        <v>27</v>
      </c>
      <c r="G39" s="44" t="str">
        <f>IF(F39&lt;C63,"BASSO",(IF(F39&lt;C62,"MEDIO","ALTO")))</f>
        <v>BASSO</v>
      </c>
    </row>
    <row r="40" spans="1:16" x14ac:dyDescent="0.25">
      <c r="B40" s="46" t="s">
        <v>5</v>
      </c>
      <c r="C40" s="47">
        <f>C36*C58</f>
        <v>0</v>
      </c>
      <c r="D40" s="47">
        <f>D36*D58</f>
        <v>0</v>
      </c>
      <c r="E40" s="47">
        <f>E36*E58</f>
        <v>8</v>
      </c>
      <c r="F40" s="48">
        <f>SUM(C40:E40)</f>
        <v>8</v>
      </c>
      <c r="G40" s="47" t="str">
        <f>IF(F40&lt;C68,"BASSO",(IF(F40&lt;C67,"MEDIO","ALTO")))</f>
        <v>BASSO</v>
      </c>
    </row>
    <row r="41" spans="1:16" ht="15.75" x14ac:dyDescent="0.25">
      <c r="B41" s="49" t="s">
        <v>67</v>
      </c>
      <c r="C41" s="50"/>
      <c r="D41" s="50"/>
      <c r="E41" s="50"/>
      <c r="F41" s="50"/>
      <c r="G41" s="50" t="str">
        <f>IF(I44=2,J44,(IF(I45=2,J45,(IF(I46=2,J46,(IF(I47=2,J47,(IF(I48=2,J48,(IF(I49=2,J49,(IF(I50=2,J50,(IF(I51=2,J51,J52)))))))))))))))</f>
        <v>MINIMO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0</v>
      </c>
      <c r="H44" s="51">
        <f>IF(G40=D44,1,0)</f>
        <v>0</v>
      </c>
      <c r="I44" s="51">
        <f t="shared" ref="I44:I52" si="0">SUM(G44:H44)</f>
        <v>0</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5">
      <c r="B45" s="51"/>
      <c r="C45" s="51" t="s">
        <v>32</v>
      </c>
      <c r="D45" s="51" t="s">
        <v>33</v>
      </c>
      <c r="E45" s="51" t="s">
        <v>77</v>
      </c>
      <c r="F45" s="51"/>
      <c r="G45" s="51">
        <f>IF(G39=C45,1,0)</f>
        <v>0</v>
      </c>
      <c r="H45" s="51">
        <f>IF(G40=D45,1,0)</f>
        <v>0</v>
      </c>
      <c r="I45" s="51">
        <f t="shared" si="0"/>
        <v>0</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0</v>
      </c>
      <c r="H46" s="51">
        <f>IF(G40=D46,1,0)</f>
        <v>0</v>
      </c>
      <c r="I46" s="51">
        <f t="shared" si="0"/>
        <v>0</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0</v>
      </c>
      <c r="H47" s="51">
        <f>IF(G40=D47,1,0)</f>
        <v>1</v>
      </c>
      <c r="I47" s="51">
        <f t="shared" si="0"/>
        <v>1</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0</v>
      </c>
      <c r="H48" s="51">
        <f>IF(G40=D48,1,0)</f>
        <v>0</v>
      </c>
      <c r="I48" s="51">
        <f t="shared" si="0"/>
        <v>0</v>
      </c>
      <c r="J48" s="51" t="str">
        <f t="shared" si="1"/>
        <v xml:space="preserve">  </v>
      </c>
      <c r="K48" s="61" t="s">
        <v>78</v>
      </c>
      <c r="L48" s="62" t="str">
        <f t="shared" si="2"/>
        <v xml:space="preserve"> </v>
      </c>
      <c r="M48" s="63" t="s">
        <v>78</v>
      </c>
      <c r="N48" s="62" t="str">
        <f t="shared" si="3"/>
        <v xml:space="preserve"> </v>
      </c>
      <c r="O48" s="63" t="s">
        <v>78</v>
      </c>
      <c r="P48" s="62" t="str">
        <f t="shared" si="4"/>
        <v xml:space="preserve"> </v>
      </c>
    </row>
    <row r="49" spans="2:16" x14ac:dyDescent="0.25">
      <c r="B49" s="51"/>
      <c r="C49" s="51" t="s">
        <v>34</v>
      </c>
      <c r="D49" s="51" t="s">
        <v>32</v>
      </c>
      <c r="E49" s="51" t="s">
        <v>33</v>
      </c>
      <c r="F49" s="51"/>
      <c r="G49" s="51">
        <f>IF(G39=C49,1,0)</f>
        <v>1</v>
      </c>
      <c r="H49" s="51">
        <f>IF(G40=D49,1,0)</f>
        <v>0</v>
      </c>
      <c r="I49" s="51">
        <f t="shared" si="0"/>
        <v>1</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0</v>
      </c>
      <c r="H50" s="51">
        <f>IF(G40=D50,1,0)</f>
        <v>1</v>
      </c>
      <c r="I50" s="51">
        <f t="shared" si="0"/>
        <v>1</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1</v>
      </c>
      <c r="H51" s="51">
        <f>IF(G40=D51,1,0)</f>
        <v>0</v>
      </c>
      <c r="I51" s="51">
        <f t="shared" si="0"/>
        <v>1</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1</v>
      </c>
      <c r="H52" s="51">
        <f>IF(G40=D52,1,0)</f>
        <v>1</v>
      </c>
      <c r="I52" s="51">
        <f t="shared" si="0"/>
        <v>2</v>
      </c>
      <c r="J52" s="51" t="str">
        <f t="shared" si="1"/>
        <v>MINIMO</v>
      </c>
      <c r="K52" s="67" t="s">
        <v>81</v>
      </c>
      <c r="L52" s="68" t="str">
        <f t="shared" si="2"/>
        <v>x</v>
      </c>
      <c r="M52" s="69" t="s">
        <v>81</v>
      </c>
      <c r="N52" s="68" t="str">
        <f t="shared" si="3"/>
        <v>x</v>
      </c>
      <c r="O52" s="69" t="s">
        <v>83</v>
      </c>
      <c r="P52" s="68" t="str">
        <f t="shared" si="4"/>
        <v>x</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L69"/>
  <sheetViews>
    <sheetView zoomScaleNormal="100" workbookViewId="0">
      <selection activeCell="B3" sqref="B3"/>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172</v>
      </c>
      <c r="C2" s="21"/>
      <c r="D2" s="21"/>
      <c r="E2" s="21"/>
    </row>
    <row r="3" spans="1:9" ht="40.5" customHeight="1" x14ac:dyDescent="0.25">
      <c r="B3" s="79" t="s">
        <v>107</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c r="D6" s="28"/>
      <c r="E6" s="28" t="s">
        <v>36</v>
      </c>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c r="D8" s="28"/>
      <c r="E8" s="28" t="s">
        <v>36</v>
      </c>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c r="D10" s="28"/>
      <c r="E10" s="28" t="s">
        <v>36</v>
      </c>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c r="D12" s="28"/>
      <c r="E12" s="28" t="s">
        <v>36</v>
      </c>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c r="D14" s="28"/>
      <c r="E14" s="28" t="s">
        <v>36</v>
      </c>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c r="D16" s="28"/>
      <c r="E16" s="28" t="s">
        <v>36</v>
      </c>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c r="D18" s="28"/>
      <c r="E18" s="28" t="s">
        <v>36</v>
      </c>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c r="E20" s="28" t="s">
        <v>36</v>
      </c>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c r="D22" s="31"/>
      <c r="E22" s="31" t="s">
        <v>36</v>
      </c>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0</v>
      </c>
      <c r="D24" s="34">
        <f>COUNTA(D6,D8,D10,D12,D14,D16,D18,D20,D22)</f>
        <v>0</v>
      </c>
      <c r="E24" s="34">
        <f>COUNTA(E6,E8,E10,E12,E14,E16,E18,E20,E22)</f>
        <v>9</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c r="D28" s="28"/>
      <c r="E28" s="28" t="s">
        <v>36</v>
      </c>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c r="E30" s="28" t="s">
        <v>36</v>
      </c>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c r="D32" s="28"/>
      <c r="E32" s="28" t="s">
        <v>36</v>
      </c>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c r="E34" s="28" t="s">
        <v>36</v>
      </c>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0</v>
      </c>
      <c r="D36" s="34">
        <f>COUNTA(D28,D30,D32,D34)</f>
        <v>0</v>
      </c>
      <c r="E36" s="34">
        <f>COUNTA(E28,E30,E32,E34)</f>
        <v>4</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0</v>
      </c>
      <c r="D39" s="44">
        <f>D24*D57</f>
        <v>0</v>
      </c>
      <c r="E39" s="44">
        <f>E24*E57</f>
        <v>27</v>
      </c>
      <c r="F39" s="45">
        <f>SUM(C39:E39)</f>
        <v>27</v>
      </c>
      <c r="G39" s="44" t="str">
        <f>IF(F39&lt;C63,"BASSO",(IF(F39&lt;C62,"MEDIO","ALTO")))</f>
        <v>BASSO</v>
      </c>
    </row>
    <row r="40" spans="1:16" x14ac:dyDescent="0.25">
      <c r="B40" s="46" t="s">
        <v>5</v>
      </c>
      <c r="C40" s="47">
        <f>C36*C58</f>
        <v>0</v>
      </c>
      <c r="D40" s="47">
        <f>D36*D58</f>
        <v>0</v>
      </c>
      <c r="E40" s="47">
        <f>E36*E58</f>
        <v>8</v>
      </c>
      <c r="F40" s="48">
        <f>SUM(C40:E40)</f>
        <v>8</v>
      </c>
      <c r="G40" s="47" t="str">
        <f>IF(F40&lt;C68,"BASSO",(IF(F40&lt;C67,"MEDIO","ALTO")))</f>
        <v>BASSO</v>
      </c>
    </row>
    <row r="41" spans="1:16" ht="15.75" x14ac:dyDescent="0.25">
      <c r="B41" s="49" t="s">
        <v>67</v>
      </c>
      <c r="C41" s="50"/>
      <c r="D41" s="50"/>
      <c r="E41" s="50"/>
      <c r="F41" s="50"/>
      <c r="G41" s="50" t="str">
        <f>IF(I44=2,J44,(IF(I45=2,J45,(IF(I46=2,J46,(IF(I47=2,J47,(IF(I48=2,J48,(IF(I49=2,J49,(IF(I50=2,J50,(IF(I51=2,J51,J52)))))))))))))))</f>
        <v>MINIMO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0</v>
      </c>
      <c r="H44" s="51">
        <f>IF(G40=D44,1,0)</f>
        <v>0</v>
      </c>
      <c r="I44" s="51">
        <f t="shared" ref="I44:I52" si="0">SUM(G44:H44)</f>
        <v>0</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5">
      <c r="B45" s="51"/>
      <c r="C45" s="51" t="s">
        <v>32</v>
      </c>
      <c r="D45" s="51" t="s">
        <v>33</v>
      </c>
      <c r="E45" s="51" t="s">
        <v>77</v>
      </c>
      <c r="F45" s="51"/>
      <c r="G45" s="51">
        <f>IF(G39=C45,1,0)</f>
        <v>0</v>
      </c>
      <c r="H45" s="51">
        <f>IF(G40=D45,1,0)</f>
        <v>0</v>
      </c>
      <c r="I45" s="51">
        <f t="shared" si="0"/>
        <v>0</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0</v>
      </c>
      <c r="H46" s="51">
        <f>IF(G40=D46,1,0)</f>
        <v>0</v>
      </c>
      <c r="I46" s="51">
        <f t="shared" si="0"/>
        <v>0</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0</v>
      </c>
      <c r="H47" s="51">
        <f>IF(G40=D47,1,0)</f>
        <v>1</v>
      </c>
      <c r="I47" s="51">
        <f t="shared" si="0"/>
        <v>1</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0</v>
      </c>
      <c r="H48" s="51">
        <f>IF(G40=D48,1,0)</f>
        <v>0</v>
      </c>
      <c r="I48" s="51">
        <f t="shared" si="0"/>
        <v>0</v>
      </c>
      <c r="J48" s="51" t="str">
        <f t="shared" si="1"/>
        <v xml:space="preserve">  </v>
      </c>
      <c r="K48" s="61" t="s">
        <v>78</v>
      </c>
      <c r="L48" s="62" t="str">
        <f t="shared" si="2"/>
        <v xml:space="preserve"> </v>
      </c>
      <c r="M48" s="63" t="s">
        <v>78</v>
      </c>
      <c r="N48" s="62" t="str">
        <f t="shared" si="3"/>
        <v xml:space="preserve"> </v>
      </c>
      <c r="O48" s="63" t="s">
        <v>78</v>
      </c>
      <c r="P48" s="62" t="str">
        <f t="shared" si="4"/>
        <v xml:space="preserve"> </v>
      </c>
    </row>
    <row r="49" spans="2:16" x14ac:dyDescent="0.25">
      <c r="B49" s="51"/>
      <c r="C49" s="51" t="s">
        <v>34</v>
      </c>
      <c r="D49" s="51" t="s">
        <v>32</v>
      </c>
      <c r="E49" s="51" t="s">
        <v>33</v>
      </c>
      <c r="F49" s="51"/>
      <c r="G49" s="51">
        <f>IF(G39=C49,1,0)</f>
        <v>1</v>
      </c>
      <c r="H49" s="51">
        <f>IF(G40=D49,1,0)</f>
        <v>0</v>
      </c>
      <c r="I49" s="51">
        <f t="shared" si="0"/>
        <v>1</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0</v>
      </c>
      <c r="H50" s="51">
        <f>IF(G40=D50,1,0)</f>
        <v>1</v>
      </c>
      <c r="I50" s="51">
        <f t="shared" si="0"/>
        <v>1</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1</v>
      </c>
      <c r="H51" s="51">
        <f>IF(G40=D51,1,0)</f>
        <v>0</v>
      </c>
      <c r="I51" s="51">
        <f t="shared" si="0"/>
        <v>1</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1</v>
      </c>
      <c r="H52" s="51">
        <f>IF(G40=D52,1,0)</f>
        <v>1</v>
      </c>
      <c r="I52" s="51">
        <f t="shared" si="0"/>
        <v>2</v>
      </c>
      <c r="J52" s="51" t="str">
        <f t="shared" si="1"/>
        <v>MINIMO</v>
      </c>
      <c r="K52" s="67" t="s">
        <v>81</v>
      </c>
      <c r="L52" s="68" t="str">
        <f t="shared" si="2"/>
        <v>x</v>
      </c>
      <c r="M52" s="69" t="s">
        <v>81</v>
      </c>
      <c r="N52" s="68" t="str">
        <f t="shared" si="3"/>
        <v>x</v>
      </c>
      <c r="O52" s="69" t="s">
        <v>83</v>
      </c>
      <c r="P52" s="68" t="str">
        <f t="shared" si="4"/>
        <v>x</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BL69"/>
  <sheetViews>
    <sheetView zoomScaleNormal="100" workbookViewId="0">
      <selection activeCell="B3" sqref="B3"/>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173</v>
      </c>
      <c r="C2" s="21"/>
      <c r="D2" s="21"/>
      <c r="E2" s="21"/>
    </row>
    <row r="3" spans="1:9" ht="40.5" customHeight="1" x14ac:dyDescent="0.25">
      <c r="B3" s="79" t="s">
        <v>108</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c r="D6" s="28" t="s">
        <v>36</v>
      </c>
      <c r="E6" s="28"/>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c r="D8" s="28" t="s">
        <v>36</v>
      </c>
      <c r="E8" s="28"/>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c r="D10" s="28" t="s">
        <v>36</v>
      </c>
      <c r="E10" s="28"/>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c r="D12" s="28" t="s">
        <v>36</v>
      </c>
      <c r="E12" s="28"/>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t="s">
        <v>36</v>
      </c>
      <c r="D14" s="28"/>
      <c r="E14" s="28"/>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c r="D16" s="28" t="s">
        <v>36</v>
      </c>
      <c r="E16" s="28"/>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c r="D18" s="28"/>
      <c r="E18" s="28" t="s">
        <v>36</v>
      </c>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c r="E20" s="28" t="s">
        <v>36</v>
      </c>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c r="D22" s="31" t="s">
        <v>36</v>
      </c>
      <c r="E22" s="31"/>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1</v>
      </c>
      <c r="D24" s="34">
        <f>COUNTA(D6,D8,D10,D12,D14,D16,D18,D20,D22)</f>
        <v>6</v>
      </c>
      <c r="E24" s="34">
        <f>COUNTA(E6,E8,E10,E12,E14,E16,E18,E20,E22)</f>
        <v>2</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c r="D28" s="28"/>
      <c r="E28" s="28" t="s">
        <v>36</v>
      </c>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t="s">
        <v>36</v>
      </c>
      <c r="E30" s="28"/>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c r="D32" s="28" t="s">
        <v>36</v>
      </c>
      <c r="E32" s="28"/>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t="s">
        <v>36</v>
      </c>
      <c r="E34" s="28"/>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0</v>
      </c>
      <c r="D36" s="34">
        <f>COUNTA(D28,D30,D32,D34)</f>
        <v>3</v>
      </c>
      <c r="E36" s="34">
        <f>COUNTA(E28,E30,E32,E34)</f>
        <v>1</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9</v>
      </c>
      <c r="D39" s="44">
        <f>D24*D57</f>
        <v>36</v>
      </c>
      <c r="E39" s="44">
        <f>E24*E57</f>
        <v>6</v>
      </c>
      <c r="F39" s="45">
        <f>SUM(C39:E39)</f>
        <v>51</v>
      </c>
      <c r="G39" s="44" t="str">
        <f>IF(F39&lt;C63,"BASSO",(IF(F39&lt;C62,"MEDIO","ALTO")))</f>
        <v>MEDIO</v>
      </c>
    </row>
    <row r="40" spans="1:16" x14ac:dyDescent="0.25">
      <c r="B40" s="46" t="s">
        <v>5</v>
      </c>
      <c r="C40" s="47">
        <f>C36*C58</f>
        <v>0</v>
      </c>
      <c r="D40" s="47">
        <f>D36*D58</f>
        <v>12</v>
      </c>
      <c r="E40" s="47">
        <f>E36*E58</f>
        <v>2</v>
      </c>
      <c r="F40" s="48">
        <f>SUM(C40:E40)</f>
        <v>14</v>
      </c>
      <c r="G40" s="47" t="str">
        <f>IF(F40&lt;C68,"BASSO",(IF(F40&lt;C67,"MEDIO","ALTO")))</f>
        <v>MEDIO</v>
      </c>
    </row>
    <row r="41" spans="1:16" ht="15.75" x14ac:dyDescent="0.25">
      <c r="B41" s="49" t="s">
        <v>67</v>
      </c>
      <c r="C41" s="50"/>
      <c r="D41" s="50"/>
      <c r="E41" s="50"/>
      <c r="F41" s="50"/>
      <c r="G41" s="50" t="str">
        <f>IF(I44=2,J44,(IF(I45=2,J45,(IF(I46=2,J46,(IF(I47=2,J47,(IF(I48=2,J48,(IF(I49=2,J49,(IF(I50=2,J50,(IF(I51=2,J51,J52)))))))))))))))</f>
        <v>MEDIO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0</v>
      </c>
      <c r="H44" s="51">
        <f>IF(G40=D44,1,0)</f>
        <v>0</v>
      </c>
      <c r="I44" s="51">
        <f t="shared" ref="I44:I52" si="0">SUM(G44:H44)</f>
        <v>0</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5">
      <c r="B45" s="51"/>
      <c r="C45" s="51" t="s">
        <v>32</v>
      </c>
      <c r="D45" s="51" t="s">
        <v>33</v>
      </c>
      <c r="E45" s="51" t="s">
        <v>77</v>
      </c>
      <c r="F45" s="51"/>
      <c r="G45" s="51">
        <f>IF(G39=C45,1,0)</f>
        <v>0</v>
      </c>
      <c r="H45" s="51">
        <f>IF(G40=D45,1,0)</f>
        <v>1</v>
      </c>
      <c r="I45" s="51">
        <f t="shared" si="0"/>
        <v>1</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1</v>
      </c>
      <c r="H46" s="51">
        <f>IF(G40=D46,1,0)</f>
        <v>0</v>
      </c>
      <c r="I46" s="51">
        <f t="shared" si="0"/>
        <v>1</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0</v>
      </c>
      <c r="H47" s="51">
        <f>IF(G40=D47,1,0)</f>
        <v>0</v>
      </c>
      <c r="I47" s="51">
        <f t="shared" si="0"/>
        <v>0</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1</v>
      </c>
      <c r="H48" s="51">
        <f>IF(G40=D48,1,0)</f>
        <v>1</v>
      </c>
      <c r="I48" s="51">
        <f t="shared" si="0"/>
        <v>2</v>
      </c>
      <c r="J48" s="51" t="str">
        <f t="shared" si="1"/>
        <v>MEDIO</v>
      </c>
      <c r="K48" s="61" t="s">
        <v>78</v>
      </c>
      <c r="L48" s="62" t="str">
        <f t="shared" si="2"/>
        <v>x</v>
      </c>
      <c r="M48" s="63" t="s">
        <v>78</v>
      </c>
      <c r="N48" s="62" t="str">
        <f t="shared" si="3"/>
        <v>x</v>
      </c>
      <c r="O48" s="63" t="s">
        <v>78</v>
      </c>
      <c r="P48" s="62" t="str">
        <f t="shared" si="4"/>
        <v>x</v>
      </c>
    </row>
    <row r="49" spans="2:16" x14ac:dyDescent="0.25">
      <c r="B49" s="51"/>
      <c r="C49" s="51" t="s">
        <v>34</v>
      </c>
      <c r="D49" s="51" t="s">
        <v>32</v>
      </c>
      <c r="E49" s="51" t="s">
        <v>33</v>
      </c>
      <c r="F49" s="51"/>
      <c r="G49" s="51">
        <f>IF(G39=C49,1,0)</f>
        <v>0</v>
      </c>
      <c r="H49" s="51">
        <f>IF(G40=D49,1,0)</f>
        <v>0</v>
      </c>
      <c r="I49" s="51">
        <f t="shared" si="0"/>
        <v>0</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1</v>
      </c>
      <c r="H50" s="51">
        <f>IF(G40=D50,1,0)</f>
        <v>0</v>
      </c>
      <c r="I50" s="51">
        <f t="shared" si="0"/>
        <v>1</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0</v>
      </c>
      <c r="H51" s="51">
        <f>IF(G40=D51,1,0)</f>
        <v>1</v>
      </c>
      <c r="I51" s="51">
        <f t="shared" si="0"/>
        <v>1</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0</v>
      </c>
      <c r="H52" s="51">
        <f>IF(G40=D52,1,0)</f>
        <v>0</v>
      </c>
      <c r="I52" s="51">
        <f t="shared" si="0"/>
        <v>0</v>
      </c>
      <c r="J52" s="51" t="str">
        <f t="shared" si="1"/>
        <v xml:space="preserve">  </v>
      </c>
      <c r="K52" s="67" t="s">
        <v>81</v>
      </c>
      <c r="L52" s="68" t="str">
        <f t="shared" si="2"/>
        <v xml:space="preserve"> </v>
      </c>
      <c r="M52" s="69" t="s">
        <v>81</v>
      </c>
      <c r="N52" s="68" t="str">
        <f t="shared" si="3"/>
        <v xml:space="preserve"> </v>
      </c>
      <c r="O52" s="69" t="s">
        <v>83</v>
      </c>
      <c r="P52" s="68" t="str">
        <f t="shared" si="4"/>
        <v xml:space="preserve"> </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69"/>
  <sheetViews>
    <sheetView topLeftCell="B1" zoomScaleNormal="100" workbookViewId="0">
      <selection activeCell="B2" sqref="B2"/>
    </sheetView>
  </sheetViews>
  <sheetFormatPr defaultRowHeight="12.75" x14ac:dyDescent="0.2"/>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16384" width="9.140625" style="2"/>
  </cols>
  <sheetData>
    <row r="1" spans="1:9" ht="15" x14ac:dyDescent="0.25">
      <c r="B1" s="20" t="s">
        <v>28</v>
      </c>
    </row>
    <row r="2" spans="1:9" ht="29.25" customHeight="1" x14ac:dyDescent="0.25">
      <c r="B2" s="21" t="s">
        <v>174</v>
      </c>
      <c r="C2" s="21"/>
      <c r="D2" s="21"/>
      <c r="E2" s="21"/>
    </row>
    <row r="3" spans="1:9" ht="40.5" customHeight="1" x14ac:dyDescent="0.25">
      <c r="B3" s="79" t="s">
        <v>109</v>
      </c>
      <c r="C3" s="23"/>
      <c r="D3" s="23"/>
      <c r="E3" s="23"/>
    </row>
    <row r="4" spans="1:9" ht="12.75" customHeight="1" x14ac:dyDescent="0.2">
      <c r="A4" s="167" t="s">
        <v>29</v>
      </c>
      <c r="B4" s="167"/>
      <c r="C4" s="167" t="s">
        <v>30</v>
      </c>
      <c r="D4" s="167"/>
      <c r="E4" s="167"/>
    </row>
    <row r="5" spans="1:9" x14ac:dyDescent="0.2">
      <c r="A5" s="24">
        <v>1</v>
      </c>
      <c r="B5" s="24" t="s">
        <v>31</v>
      </c>
      <c r="C5" s="25" t="s">
        <v>32</v>
      </c>
      <c r="D5" s="25" t="s">
        <v>33</v>
      </c>
      <c r="E5" s="25" t="s">
        <v>34</v>
      </c>
    </row>
    <row r="6" spans="1:9" ht="39" x14ac:dyDescent="0.25">
      <c r="A6" s="26"/>
      <c r="B6" s="27" t="s">
        <v>35</v>
      </c>
      <c r="C6" s="28" t="s">
        <v>36</v>
      </c>
      <c r="D6" s="28"/>
      <c r="E6" s="28"/>
      <c r="H6" s="29">
        <f>COUNTA(C6:E6)</f>
        <v>1</v>
      </c>
      <c r="I6" s="30" t="str">
        <f>IF(H6=1,"OK","VALORIZZARE UN LIVELLO")</f>
        <v>OK</v>
      </c>
    </row>
    <row r="7" spans="1:9" ht="15" x14ac:dyDescent="0.25">
      <c r="A7" s="24">
        <v>2</v>
      </c>
      <c r="B7" s="24" t="s">
        <v>37</v>
      </c>
      <c r="C7" s="25" t="s">
        <v>32</v>
      </c>
      <c r="D7" s="25" t="s">
        <v>33</v>
      </c>
      <c r="E7" s="25" t="s">
        <v>34</v>
      </c>
      <c r="H7" s="29"/>
      <c r="I7" s="30"/>
    </row>
    <row r="8" spans="1:9" ht="26.25" x14ac:dyDescent="0.25">
      <c r="A8" s="26"/>
      <c r="B8" s="27" t="s">
        <v>38</v>
      </c>
      <c r="C8" s="28" t="s">
        <v>36</v>
      </c>
      <c r="D8" s="28"/>
      <c r="E8" s="28"/>
      <c r="H8" s="29">
        <f>COUNTA(C8:E8)</f>
        <v>1</v>
      </c>
      <c r="I8" s="30" t="str">
        <f>IF(H8=1,"OK","VALORIZZARE UN LIVELLO")</f>
        <v>OK</v>
      </c>
    </row>
    <row r="9" spans="1:9" ht="15" x14ac:dyDescent="0.25">
      <c r="A9" s="24">
        <v>3</v>
      </c>
      <c r="B9" s="24" t="s">
        <v>39</v>
      </c>
      <c r="C9" s="25" t="s">
        <v>32</v>
      </c>
      <c r="D9" s="25" t="s">
        <v>33</v>
      </c>
      <c r="E9" s="25" t="s">
        <v>34</v>
      </c>
      <c r="H9" s="29"/>
      <c r="I9" s="30"/>
    </row>
    <row r="10" spans="1:9" ht="26.25" x14ac:dyDescent="0.25">
      <c r="A10" s="26"/>
      <c r="B10" s="27" t="s">
        <v>40</v>
      </c>
      <c r="C10" s="28"/>
      <c r="D10" s="28" t="s">
        <v>36</v>
      </c>
      <c r="E10" s="28"/>
      <c r="H10" s="29">
        <f>COUNTA(C10:E10)</f>
        <v>1</v>
      </c>
      <c r="I10" s="30" t="str">
        <f>IF(H10=1,"OK","VALORIZZARE UN LIVELLO")</f>
        <v>OK</v>
      </c>
    </row>
    <row r="11" spans="1:9" ht="15" x14ac:dyDescent="0.25">
      <c r="A11" s="24">
        <v>4</v>
      </c>
      <c r="B11" s="24" t="s">
        <v>41</v>
      </c>
      <c r="C11" s="25" t="s">
        <v>32</v>
      </c>
      <c r="D11" s="25" t="s">
        <v>33</v>
      </c>
      <c r="E11" s="25" t="s">
        <v>34</v>
      </c>
      <c r="H11" s="29"/>
      <c r="I11" s="30"/>
    </row>
    <row r="12" spans="1:9" ht="51.75" x14ac:dyDescent="0.25">
      <c r="A12" s="26"/>
      <c r="B12" s="27" t="s">
        <v>42</v>
      </c>
      <c r="C12" s="28"/>
      <c r="D12" s="28" t="s">
        <v>36</v>
      </c>
      <c r="E12" s="28"/>
      <c r="H12" s="29">
        <f>COUNTA(C12:E12)</f>
        <v>1</v>
      </c>
      <c r="I12" s="30" t="str">
        <f>IF(H12=1,"OK","VALORIZZARE UN LIVELLO")</f>
        <v>OK</v>
      </c>
    </row>
    <row r="13" spans="1:9" ht="15" x14ac:dyDescent="0.25">
      <c r="A13" s="24">
        <v>5</v>
      </c>
      <c r="B13" s="24" t="s">
        <v>43</v>
      </c>
      <c r="C13" s="25" t="s">
        <v>32</v>
      </c>
      <c r="D13" s="25" t="s">
        <v>33</v>
      </c>
      <c r="E13" s="25" t="s">
        <v>34</v>
      </c>
      <c r="H13" s="29"/>
      <c r="I13" s="30"/>
    </row>
    <row r="14" spans="1:9" ht="39" x14ac:dyDescent="0.25">
      <c r="A14" s="26"/>
      <c r="B14" s="27" t="s">
        <v>44</v>
      </c>
      <c r="C14" s="28" t="s">
        <v>36</v>
      </c>
      <c r="D14" s="28"/>
      <c r="E14" s="28"/>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t="s">
        <v>36</v>
      </c>
      <c r="D16" s="28"/>
      <c r="E16" s="28"/>
      <c r="H16" s="29">
        <f>COUNTA(C16:E16)</f>
        <v>1</v>
      </c>
      <c r="I16" s="30" t="str">
        <f>IF(H16=1,"OK","VALORIZZARE UN LIVELLO")</f>
        <v>OK</v>
      </c>
    </row>
    <row r="17" spans="1:15" ht="15" x14ac:dyDescent="0.25">
      <c r="A17" s="24">
        <v>7</v>
      </c>
      <c r="B17" s="24" t="s">
        <v>47</v>
      </c>
      <c r="C17" s="25" t="s">
        <v>32</v>
      </c>
      <c r="D17" s="25" t="s">
        <v>33</v>
      </c>
      <c r="E17" s="25" t="s">
        <v>34</v>
      </c>
      <c r="H17" s="29"/>
      <c r="I17" s="30"/>
    </row>
    <row r="18" spans="1:15" ht="54" customHeight="1" x14ac:dyDescent="0.25">
      <c r="A18" s="26"/>
      <c r="B18" s="27" t="s">
        <v>48</v>
      </c>
      <c r="C18" s="28"/>
      <c r="D18" s="28"/>
      <c r="E18" s="28" t="s">
        <v>36</v>
      </c>
      <c r="H18" s="29">
        <f>COUNTA(C18:E18)</f>
        <v>1</v>
      </c>
      <c r="I18" s="30" t="str">
        <f>IF(H18=1,"OK","VALORIZZARE UN LIVELLO")</f>
        <v>OK</v>
      </c>
    </row>
    <row r="19" spans="1:15" ht="15" x14ac:dyDescent="0.25">
      <c r="A19" s="24">
        <v>8</v>
      </c>
      <c r="B19" s="24" t="s">
        <v>49</v>
      </c>
      <c r="C19" s="25" t="s">
        <v>32</v>
      </c>
      <c r="D19" s="25" t="s">
        <v>33</v>
      </c>
      <c r="E19" s="25" t="s">
        <v>34</v>
      </c>
      <c r="H19" s="29"/>
      <c r="I19" s="30"/>
    </row>
    <row r="20" spans="1:15" ht="26.25" x14ac:dyDescent="0.25">
      <c r="A20" s="26"/>
      <c r="B20" s="27" t="s">
        <v>50</v>
      </c>
      <c r="C20" s="28"/>
      <c r="D20" s="28"/>
      <c r="E20" s="28" t="s">
        <v>36</v>
      </c>
      <c r="H20" s="29">
        <f>COUNTA(C20:E20)</f>
        <v>1</v>
      </c>
      <c r="I20" s="30" t="str">
        <f>IF(H20=1,"OK","VALORIZZARE UN LIVELLO")</f>
        <v>OK</v>
      </c>
    </row>
    <row r="21" spans="1:15" ht="15" x14ac:dyDescent="0.25">
      <c r="A21" s="24">
        <v>9</v>
      </c>
      <c r="B21" s="24" t="s">
        <v>51</v>
      </c>
      <c r="C21" s="25" t="s">
        <v>32</v>
      </c>
      <c r="D21" s="25" t="s">
        <v>33</v>
      </c>
      <c r="E21" s="25" t="s">
        <v>34</v>
      </c>
      <c r="H21" s="29"/>
      <c r="I21" s="30"/>
    </row>
    <row r="22" spans="1:15" ht="26.25" x14ac:dyDescent="0.25">
      <c r="A22" s="26"/>
      <c r="B22" s="27" t="s">
        <v>52</v>
      </c>
      <c r="C22" s="31"/>
      <c r="D22" s="31" t="s">
        <v>36</v>
      </c>
      <c r="E22" s="31"/>
      <c r="H22" s="29">
        <f>COUNTA(C22:E22)</f>
        <v>1</v>
      </c>
      <c r="I22" s="30" t="str">
        <f>IF(H22=1,"OK","VALORIZZARE UN LIVELLO")</f>
        <v>OK</v>
      </c>
    </row>
    <row r="23" spans="1:15" ht="15" x14ac:dyDescent="0.25">
      <c r="C23" s="32" t="s">
        <v>32</v>
      </c>
      <c r="D23" s="32" t="s">
        <v>33</v>
      </c>
      <c r="E23" s="32" t="s">
        <v>34</v>
      </c>
      <c r="H23" s="29"/>
      <c r="I23" s="30"/>
    </row>
    <row r="24" spans="1:15" ht="15" x14ac:dyDescent="0.25">
      <c r="B24" s="33" t="s">
        <v>53</v>
      </c>
      <c r="C24" s="34">
        <f>COUNTA(C6,C8,C10,C12,C14,C16,C18,C20,C22)</f>
        <v>4</v>
      </c>
      <c r="D24" s="34">
        <f>COUNTA(D6,D8,D10,D12,D14,D16,D18,D20,D22)</f>
        <v>3</v>
      </c>
      <c r="E24" s="34">
        <f>COUNTA(E6,E8,E10,E12,E14,E16,E18,E20,E22)</f>
        <v>2</v>
      </c>
      <c r="H24" s="29">
        <f>SUM(C24:E24)</f>
        <v>9</v>
      </c>
      <c r="I24" s="30" t="str">
        <f>IF(H24=9,"OK","ERRORE TOTALI")</f>
        <v>OK</v>
      </c>
      <c r="L24" s="2" t="s">
        <v>54</v>
      </c>
    </row>
    <row r="25" spans="1:15" ht="15" x14ac:dyDescent="0.25">
      <c r="H25" s="29"/>
      <c r="I25" s="30"/>
    </row>
    <row r="26" spans="1:15" ht="15.75" customHeight="1" x14ac:dyDescent="0.25">
      <c r="A26" s="168" t="s">
        <v>55</v>
      </c>
      <c r="B26" s="168"/>
      <c r="C26" s="169" t="s">
        <v>30</v>
      </c>
      <c r="D26" s="169"/>
      <c r="E26" s="169"/>
      <c r="H26" s="29"/>
      <c r="I26" s="30"/>
    </row>
    <row r="27" spans="1:15" ht="15" x14ac:dyDescent="0.25">
      <c r="A27" s="35">
        <v>1</v>
      </c>
      <c r="B27" s="36" t="s">
        <v>56</v>
      </c>
      <c r="C27" s="25" t="s">
        <v>32</v>
      </c>
      <c r="D27" s="25" t="s">
        <v>33</v>
      </c>
      <c r="E27" s="25" t="s">
        <v>34</v>
      </c>
      <c r="H27" s="29"/>
      <c r="I27" s="30"/>
    </row>
    <row r="28" spans="1:15" ht="39.75" customHeight="1" x14ac:dyDescent="0.25">
      <c r="A28" s="37"/>
      <c r="B28" s="38" t="s">
        <v>57</v>
      </c>
      <c r="C28" s="28"/>
      <c r="D28" s="28"/>
      <c r="E28" s="28" t="s">
        <v>36</v>
      </c>
      <c r="H28" s="29">
        <f>COUNTA(C28:E28)</f>
        <v>1</v>
      </c>
      <c r="I28" s="30" t="str">
        <f>IF(H28=1,"OK","VALORIZZARE UN LIVELLO")</f>
        <v>OK</v>
      </c>
      <c r="J28" s="170"/>
      <c r="K28" s="170"/>
      <c r="L28" s="170"/>
      <c r="M28" s="170"/>
      <c r="N28" s="170"/>
      <c r="O28" s="170"/>
    </row>
    <row r="29" spans="1:15" ht="15" x14ac:dyDescent="0.25">
      <c r="A29" s="35">
        <v>2</v>
      </c>
      <c r="B29" s="36" t="s">
        <v>58</v>
      </c>
      <c r="C29" s="25" t="s">
        <v>32</v>
      </c>
      <c r="D29" s="25" t="s">
        <v>33</v>
      </c>
      <c r="E29" s="25" t="s">
        <v>34</v>
      </c>
      <c r="H29" s="29"/>
      <c r="I29" s="30"/>
    </row>
    <row r="30" spans="1:15" ht="26.25" x14ac:dyDescent="0.25">
      <c r="A30" s="37"/>
      <c r="B30" s="38" t="s">
        <v>59</v>
      </c>
      <c r="C30" s="28"/>
      <c r="D30" s="28" t="s">
        <v>36</v>
      </c>
      <c r="E30" s="28"/>
      <c r="H30" s="29">
        <f>COUNTA(C30:E30)</f>
        <v>1</v>
      </c>
      <c r="I30" s="30" t="str">
        <f>IF(H30=1,"OK","VALORIZZARE UN LIVELLO")</f>
        <v>OK</v>
      </c>
    </row>
    <row r="31" spans="1:15" ht="15" x14ac:dyDescent="0.25">
      <c r="A31" s="35">
        <v>3</v>
      </c>
      <c r="B31" s="36" t="s">
        <v>60</v>
      </c>
      <c r="C31" s="25" t="s">
        <v>32</v>
      </c>
      <c r="D31" s="25" t="s">
        <v>33</v>
      </c>
      <c r="E31" s="25" t="s">
        <v>34</v>
      </c>
      <c r="H31" s="29"/>
      <c r="I31" s="30"/>
    </row>
    <row r="32" spans="1:15" ht="26.25" x14ac:dyDescent="0.25">
      <c r="A32" s="37"/>
      <c r="B32" s="38" t="s">
        <v>61</v>
      </c>
      <c r="C32" s="28"/>
      <c r="D32" s="28" t="s">
        <v>36</v>
      </c>
      <c r="E32" s="28"/>
      <c r="H32" s="29">
        <f>COUNTA(C32:E32)</f>
        <v>1</v>
      </c>
      <c r="I32" s="30" t="str">
        <f>IF(H32=1,"OK","VALORIZZARE UN LIVELLO")</f>
        <v>OK</v>
      </c>
    </row>
    <row r="33" spans="1:16" ht="15" x14ac:dyDescent="0.25">
      <c r="A33" s="35">
        <v>4</v>
      </c>
      <c r="B33" s="36" t="s">
        <v>62</v>
      </c>
      <c r="C33" s="25" t="s">
        <v>32</v>
      </c>
      <c r="D33" s="25" t="s">
        <v>33</v>
      </c>
      <c r="E33" s="25" t="s">
        <v>34</v>
      </c>
      <c r="H33" s="29"/>
      <c r="I33" s="30"/>
    </row>
    <row r="34" spans="1:16" ht="39" x14ac:dyDescent="0.25">
      <c r="A34" s="37"/>
      <c r="B34" s="39" t="s">
        <v>63</v>
      </c>
      <c r="C34" s="28"/>
      <c r="D34" s="28" t="s">
        <v>36</v>
      </c>
      <c r="E34" s="28"/>
      <c r="H34" s="29">
        <f>COUNTA(C34:E34)</f>
        <v>1</v>
      </c>
      <c r="I34" s="30" t="str">
        <f>IF(H34=1,"OK","VALORIZZARE UN LIVELLO")</f>
        <v>OK</v>
      </c>
    </row>
    <row r="35" spans="1:16" ht="15" x14ac:dyDescent="0.25">
      <c r="C35" s="40" t="s">
        <v>32</v>
      </c>
      <c r="D35" s="40" t="s">
        <v>33</v>
      </c>
      <c r="E35" s="40" t="s">
        <v>34</v>
      </c>
      <c r="H35" s="29"/>
      <c r="I35" s="30"/>
    </row>
    <row r="36" spans="1:16" ht="15" x14ac:dyDescent="0.25">
      <c r="B36" s="41" t="s">
        <v>64</v>
      </c>
      <c r="C36" s="34">
        <f>COUNTA(C28,C30,C32,C34)</f>
        <v>0</v>
      </c>
      <c r="D36" s="34">
        <f>COUNTA(D28,D30,D32,D34)</f>
        <v>3</v>
      </c>
      <c r="E36" s="34">
        <f>COUNTA(E28,E30,E32,E34)</f>
        <v>1</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
      <c r="B39" s="43" t="s">
        <v>4</v>
      </c>
      <c r="C39" s="44">
        <f>C24*C57</f>
        <v>36</v>
      </c>
      <c r="D39" s="44">
        <f>D24*D57</f>
        <v>18</v>
      </c>
      <c r="E39" s="44">
        <f>E24*E57</f>
        <v>6</v>
      </c>
      <c r="F39" s="45">
        <f>SUM(C39:E39)</f>
        <v>60</v>
      </c>
      <c r="G39" s="44" t="str">
        <f>IF(F39&lt;C63,"BASSO",(IF(F39&lt;C62,"MEDIO","ALTO")))</f>
        <v>MEDIO</v>
      </c>
    </row>
    <row r="40" spans="1:16" x14ac:dyDescent="0.2">
      <c r="B40" s="46" t="s">
        <v>5</v>
      </c>
      <c r="C40" s="47">
        <f>C36*C58</f>
        <v>0</v>
      </c>
      <c r="D40" s="47">
        <f>D36*D58</f>
        <v>12</v>
      </c>
      <c r="E40" s="47">
        <f>E36*E58</f>
        <v>2</v>
      </c>
      <c r="F40" s="48">
        <f>SUM(C40:E40)</f>
        <v>14</v>
      </c>
      <c r="G40" s="47" t="str">
        <f>IF(F40&lt;C68,"BASSO",(IF(F40&lt;C67,"MEDIO","ALTO")))</f>
        <v>MEDIO</v>
      </c>
    </row>
    <row r="41" spans="1:16" ht="15.75" x14ac:dyDescent="0.25">
      <c r="B41" s="49" t="s">
        <v>67</v>
      </c>
      <c r="C41" s="50"/>
      <c r="D41" s="50"/>
      <c r="E41" s="50"/>
      <c r="F41" s="50"/>
      <c r="G41" s="50" t="str">
        <f>IF(I44=2,J44,(IF(I45=2,J45,(IF(I46=2,J46,(IF(I47=2,J47,(IF(I48=2,J48,(IF(I49=2,J49,(IF(I50=2,J50,(IF(I51=2,J51,J52)))))))))))))))</f>
        <v>MEDIO</v>
      </c>
    </row>
    <row r="42" spans="1:16" ht="13.5" customHeight="1" x14ac:dyDescent="0.2">
      <c r="K42" s="166" t="s">
        <v>68</v>
      </c>
      <c r="L42" s="166"/>
      <c r="M42" s="166"/>
      <c r="N42" s="166"/>
      <c r="O42" s="166"/>
      <c r="P42" s="166"/>
    </row>
    <row r="43" spans="1:16" ht="25.5" x14ac:dyDescent="0.2">
      <c r="B43" s="51"/>
      <c r="C43" s="51" t="s">
        <v>69</v>
      </c>
      <c r="D43" s="51" t="s">
        <v>70</v>
      </c>
      <c r="E43" s="51" t="s">
        <v>71</v>
      </c>
      <c r="F43" s="51"/>
      <c r="G43" s="51"/>
      <c r="H43" s="51"/>
      <c r="I43" s="51"/>
      <c r="J43" s="51"/>
      <c r="K43" s="52" t="s">
        <v>72</v>
      </c>
      <c r="L43" s="53"/>
      <c r="M43" s="53" t="s">
        <v>73</v>
      </c>
      <c r="N43" s="53"/>
      <c r="O43" s="53" t="s">
        <v>74</v>
      </c>
      <c r="P43" s="54"/>
    </row>
    <row r="44" spans="1:16" x14ac:dyDescent="0.2">
      <c r="B44" s="51"/>
      <c r="C44" s="51" t="s">
        <v>32</v>
      </c>
      <c r="D44" s="51" t="s">
        <v>32</v>
      </c>
      <c r="E44" s="51" t="s">
        <v>32</v>
      </c>
      <c r="F44" s="51"/>
      <c r="G44" s="51">
        <f>IF(G39=C44,1,0)</f>
        <v>0</v>
      </c>
      <c r="H44" s="51">
        <f>IF(G40=D44,1,0)</f>
        <v>0</v>
      </c>
      <c r="I44" s="51">
        <f t="shared" ref="I44:I52" si="0">SUM(G44:H44)</f>
        <v>0</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
      <c r="B45" s="51"/>
      <c r="C45" s="51" t="s">
        <v>32</v>
      </c>
      <c r="D45" s="51" t="s">
        <v>33</v>
      </c>
      <c r="E45" s="51" t="s">
        <v>77</v>
      </c>
      <c r="F45" s="51"/>
      <c r="G45" s="51">
        <f>IF(G39=C45,1,0)</f>
        <v>0</v>
      </c>
      <c r="H45" s="51">
        <f>IF(G40=D45,1,0)</f>
        <v>1</v>
      </c>
      <c r="I45" s="51">
        <f t="shared" si="0"/>
        <v>1</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
      <c r="B46" s="51"/>
      <c r="C46" s="51" t="s">
        <v>33</v>
      </c>
      <c r="D46" s="51" t="s">
        <v>32</v>
      </c>
      <c r="E46" s="51" t="s">
        <v>77</v>
      </c>
      <c r="F46" s="51"/>
      <c r="G46" s="51">
        <f>IF(G39=C46,1,0)</f>
        <v>1</v>
      </c>
      <c r="H46" s="51">
        <f>IF(G40=D46,1,0)</f>
        <v>0</v>
      </c>
      <c r="I46" s="51">
        <f t="shared" si="0"/>
        <v>1</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
      <c r="B47" s="51"/>
      <c r="C47" s="51" t="s">
        <v>32</v>
      </c>
      <c r="D47" s="51" t="s">
        <v>34</v>
      </c>
      <c r="E47" s="51" t="s">
        <v>33</v>
      </c>
      <c r="F47" s="51"/>
      <c r="G47" s="51">
        <f>IF(G39=C47,1,0)</f>
        <v>0</v>
      </c>
      <c r="H47" s="51">
        <f>IF(G40=D47,1,0)</f>
        <v>0</v>
      </c>
      <c r="I47" s="51">
        <f t="shared" si="0"/>
        <v>0</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
      <c r="B48" s="51"/>
      <c r="C48" s="51" t="s">
        <v>33</v>
      </c>
      <c r="D48" s="51" t="s">
        <v>33</v>
      </c>
      <c r="E48" s="51" t="s">
        <v>33</v>
      </c>
      <c r="F48" s="51"/>
      <c r="G48" s="51">
        <f>IF(G39=C48,1,0)</f>
        <v>1</v>
      </c>
      <c r="H48" s="51">
        <f>IF(G40=D48,1,0)</f>
        <v>1</v>
      </c>
      <c r="I48" s="51">
        <f t="shared" si="0"/>
        <v>2</v>
      </c>
      <c r="J48" s="51" t="str">
        <f t="shared" si="1"/>
        <v>MEDIO</v>
      </c>
      <c r="K48" s="61" t="s">
        <v>78</v>
      </c>
      <c r="L48" s="62" t="str">
        <f t="shared" si="2"/>
        <v>x</v>
      </c>
      <c r="M48" s="63" t="s">
        <v>78</v>
      </c>
      <c r="N48" s="62" t="str">
        <f t="shared" si="3"/>
        <v>x</v>
      </c>
      <c r="O48" s="63" t="s">
        <v>78</v>
      </c>
      <c r="P48" s="62" t="str">
        <f t="shared" si="4"/>
        <v>x</v>
      </c>
    </row>
    <row r="49" spans="2:16" x14ac:dyDescent="0.2">
      <c r="B49" s="51"/>
      <c r="C49" s="51" t="s">
        <v>34</v>
      </c>
      <c r="D49" s="51" t="s">
        <v>32</v>
      </c>
      <c r="E49" s="51" t="s">
        <v>33</v>
      </c>
      <c r="F49" s="51"/>
      <c r="G49" s="51">
        <f>IF(G39=C49,1,0)</f>
        <v>0</v>
      </c>
      <c r="H49" s="51">
        <f>IF(G40=D49,1,0)</f>
        <v>0</v>
      </c>
      <c r="I49" s="51">
        <f t="shared" si="0"/>
        <v>0</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
      <c r="B50" s="51"/>
      <c r="C50" s="51" t="s">
        <v>33</v>
      </c>
      <c r="D50" s="51" t="s">
        <v>34</v>
      </c>
      <c r="E50" s="51" t="s">
        <v>34</v>
      </c>
      <c r="F50" s="51"/>
      <c r="G50" s="51">
        <f>IF(G39=C50,1,0)</f>
        <v>1</v>
      </c>
      <c r="H50" s="51">
        <f>IF(G40=D50,1,0)</f>
        <v>0</v>
      </c>
      <c r="I50" s="51">
        <f t="shared" si="0"/>
        <v>1</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
      <c r="B51" s="51"/>
      <c r="C51" s="51" t="s">
        <v>34</v>
      </c>
      <c r="D51" s="51" t="s">
        <v>33</v>
      </c>
      <c r="E51" s="51" t="s">
        <v>34</v>
      </c>
      <c r="F51" s="51"/>
      <c r="G51" s="51">
        <f>IF(G39=C51,1,0)</f>
        <v>0</v>
      </c>
      <c r="H51" s="51">
        <f>IF(G40=D51,1,0)</f>
        <v>1</v>
      </c>
      <c r="I51" s="51">
        <f t="shared" si="0"/>
        <v>1</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
      <c r="B52" s="51"/>
      <c r="C52" s="51" t="s">
        <v>34</v>
      </c>
      <c r="D52" s="51" t="s">
        <v>34</v>
      </c>
      <c r="E52" s="51" t="s">
        <v>82</v>
      </c>
      <c r="F52" s="51"/>
      <c r="G52" s="51">
        <f>IF(G39=C52,1,0)</f>
        <v>0</v>
      </c>
      <c r="H52" s="51">
        <f>IF(G40=D52,1,0)</f>
        <v>0</v>
      </c>
      <c r="I52" s="51">
        <f t="shared" si="0"/>
        <v>0</v>
      </c>
      <c r="J52" s="51" t="str">
        <f t="shared" si="1"/>
        <v xml:space="preserve">  </v>
      </c>
      <c r="K52" s="67" t="s">
        <v>81</v>
      </c>
      <c r="L52" s="68" t="str">
        <f t="shared" si="2"/>
        <v xml:space="preserve"> </v>
      </c>
      <c r="M52" s="69" t="s">
        <v>81</v>
      </c>
      <c r="N52" s="68" t="str">
        <f t="shared" si="3"/>
        <v xml:space="preserve"> </v>
      </c>
      <c r="O52" s="69" t="s">
        <v>83</v>
      </c>
      <c r="P52" s="68" t="str">
        <f t="shared" si="4"/>
        <v xml:space="preserve"> </v>
      </c>
    </row>
    <row r="53" spans="2:16" x14ac:dyDescent="0.2">
      <c r="B53" s="51"/>
      <c r="C53" s="51"/>
      <c r="D53" s="51"/>
      <c r="E53" s="51"/>
      <c r="F53" s="51"/>
      <c r="G53" s="51"/>
      <c r="H53" s="51"/>
      <c r="I53" s="51"/>
      <c r="J53" s="51"/>
    </row>
    <row r="56" spans="2:16" x14ac:dyDescent="0.2">
      <c r="B56" s="70" t="s">
        <v>84</v>
      </c>
      <c r="C56" s="32" t="s">
        <v>32</v>
      </c>
      <c r="D56" s="32" t="s">
        <v>33</v>
      </c>
      <c r="E56" s="32" t="s">
        <v>34</v>
      </c>
      <c r="G56" s="71" t="s">
        <v>85</v>
      </c>
      <c r="H56" s="71" t="s">
        <v>86</v>
      </c>
      <c r="I56" s="71" t="s">
        <v>87</v>
      </c>
      <c r="J56" s="72"/>
      <c r="K56" s="72"/>
    </row>
    <row r="57" spans="2:16" x14ac:dyDescent="0.2">
      <c r="B57" s="70" t="s">
        <v>4</v>
      </c>
      <c r="C57" s="73">
        <v>9</v>
      </c>
      <c r="D57" s="73">
        <v>6</v>
      </c>
      <c r="E57" s="73">
        <v>3</v>
      </c>
      <c r="G57" s="71">
        <f>C57*9</f>
        <v>81</v>
      </c>
      <c r="H57" s="71">
        <f>D57*9</f>
        <v>54</v>
      </c>
      <c r="I57" s="71">
        <f>E57*9</f>
        <v>27</v>
      </c>
      <c r="J57" s="72"/>
      <c r="K57" s="72"/>
    </row>
    <row r="58" spans="2:16" x14ac:dyDescent="0.2">
      <c r="B58" s="70" t="s">
        <v>5</v>
      </c>
      <c r="C58" s="73">
        <v>6</v>
      </c>
      <c r="D58" s="73">
        <v>4</v>
      </c>
      <c r="E58" s="73">
        <v>2</v>
      </c>
      <c r="G58" s="71">
        <f>C58*4</f>
        <v>24</v>
      </c>
      <c r="H58" s="71">
        <f>D58*4</f>
        <v>16</v>
      </c>
      <c r="I58" s="71">
        <f>E58*4</f>
        <v>8</v>
      </c>
    </row>
    <row r="59" spans="2:16" x14ac:dyDescent="0.2">
      <c r="C59" s="3"/>
      <c r="D59" s="3"/>
      <c r="E59" s="3"/>
      <c r="L59" s="74"/>
    </row>
    <row r="60" spans="2:16" x14ac:dyDescent="0.2">
      <c r="C60" s="3"/>
      <c r="D60" s="3"/>
      <c r="E60" s="3"/>
      <c r="L60" s="70"/>
    </row>
    <row r="61" spans="2:16" x14ac:dyDescent="0.2">
      <c r="B61" s="75" t="s">
        <v>88</v>
      </c>
      <c r="C61" s="3"/>
      <c r="D61" s="3"/>
      <c r="E61" s="3"/>
      <c r="L61" s="70"/>
    </row>
    <row r="62" spans="2:16" x14ac:dyDescent="0.2">
      <c r="B62" s="76" t="s">
        <v>89</v>
      </c>
      <c r="C62" s="73">
        <v>61</v>
      </c>
      <c r="D62" s="77" t="s">
        <v>90</v>
      </c>
      <c r="E62" s="78">
        <f>G57</f>
        <v>81</v>
      </c>
      <c r="L62" s="70"/>
    </row>
    <row r="63" spans="2:16" x14ac:dyDescent="0.2">
      <c r="B63" s="76" t="s">
        <v>91</v>
      </c>
      <c r="C63" s="73">
        <v>40</v>
      </c>
      <c r="D63" s="77" t="s">
        <v>90</v>
      </c>
      <c r="E63" s="73">
        <v>60</v>
      </c>
      <c r="L63" s="74"/>
    </row>
    <row r="64" spans="2:16" x14ac:dyDescent="0.2">
      <c r="B64" s="76" t="s">
        <v>92</v>
      </c>
      <c r="C64" s="78">
        <f>I57</f>
        <v>27</v>
      </c>
      <c r="D64" s="77" t="s">
        <v>90</v>
      </c>
      <c r="E64" s="73">
        <v>39</v>
      </c>
      <c r="L64" s="70"/>
    </row>
    <row r="65" spans="2:12" x14ac:dyDescent="0.2">
      <c r="B65" s="70"/>
      <c r="C65" s="3"/>
      <c r="D65" s="3"/>
      <c r="E65" s="3"/>
      <c r="L65" s="70"/>
    </row>
    <row r="66" spans="2:12" x14ac:dyDescent="0.2">
      <c r="B66" s="75" t="s">
        <v>93</v>
      </c>
      <c r="C66" s="3"/>
      <c r="D66" s="3"/>
      <c r="E66" s="3"/>
      <c r="L66" s="70"/>
    </row>
    <row r="67" spans="2:12" x14ac:dyDescent="0.2">
      <c r="B67" s="76" t="s">
        <v>89</v>
      </c>
      <c r="C67" s="73">
        <v>18</v>
      </c>
      <c r="D67" s="77" t="s">
        <v>90</v>
      </c>
      <c r="E67" s="78">
        <f>G58</f>
        <v>24</v>
      </c>
    </row>
    <row r="68" spans="2:12" x14ac:dyDescent="0.2">
      <c r="B68" s="76" t="s">
        <v>91</v>
      </c>
      <c r="C68" s="73">
        <v>11</v>
      </c>
      <c r="D68" s="77" t="s">
        <v>90</v>
      </c>
      <c r="E68" s="73">
        <v>17</v>
      </c>
    </row>
    <row r="69" spans="2:12" x14ac:dyDescent="0.2">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L69"/>
  <sheetViews>
    <sheetView zoomScaleNormal="100" workbookViewId="0">
      <selection activeCell="B2" sqref="B2"/>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182</v>
      </c>
      <c r="C2" s="21"/>
      <c r="D2" s="21"/>
      <c r="E2" s="21"/>
    </row>
    <row r="3" spans="1:9" ht="40.5" customHeight="1" x14ac:dyDescent="0.25">
      <c r="B3" s="22" t="s">
        <v>164</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t="s">
        <v>36</v>
      </c>
      <c r="D6" s="28"/>
      <c r="E6" s="28"/>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t="s">
        <v>36</v>
      </c>
      <c r="D8" s="28"/>
      <c r="E8" s="28"/>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c r="D10" s="28" t="s">
        <v>36</v>
      </c>
      <c r="E10" s="28"/>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c r="D12" s="28" t="s">
        <v>36</v>
      </c>
      <c r="E12" s="28"/>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c r="D14" s="28" t="s">
        <v>36</v>
      </c>
      <c r="E14" s="28"/>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c r="D16" s="28" t="s">
        <v>36</v>
      </c>
      <c r="E16" s="28"/>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c r="D18" s="28" t="s">
        <v>36</v>
      </c>
      <c r="E18" s="28"/>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c r="E20" s="28" t="s">
        <v>36</v>
      </c>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c r="D22" s="31" t="s">
        <v>36</v>
      </c>
      <c r="E22" s="31"/>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2</v>
      </c>
      <c r="D24" s="34">
        <f>COUNTA(D6,D8,D10,D12,D14,D16,D18,D20,D22)</f>
        <v>6</v>
      </c>
      <c r="E24" s="34">
        <f>COUNTA(E6,E8,E10,E12,E14,E16,E18,E20,E22)</f>
        <v>1</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t="s">
        <v>36</v>
      </c>
      <c r="D28" s="28"/>
      <c r="E28" s="28"/>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t="s">
        <v>36</v>
      </c>
      <c r="E30" s="28"/>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c r="D32" s="28" t="s">
        <v>36</v>
      </c>
      <c r="E32" s="28"/>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t="s">
        <v>36</v>
      </c>
      <c r="E34" s="28"/>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1</v>
      </c>
      <c r="D36" s="34">
        <f>COUNTA(D28,D30,D32,D34)</f>
        <v>3</v>
      </c>
      <c r="E36" s="34">
        <f>COUNTA(E28,E30,E32,E34)</f>
        <v>0</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18</v>
      </c>
      <c r="D39" s="44">
        <f>D24*D57</f>
        <v>36</v>
      </c>
      <c r="E39" s="44">
        <f>E24*E57</f>
        <v>3</v>
      </c>
      <c r="F39" s="45">
        <f>SUM(C39:E39)</f>
        <v>57</v>
      </c>
      <c r="G39" s="44" t="str">
        <f>IF(F39&lt;C63,"BASSO",(IF(F39&lt;C62,"MEDIO","ALTO")))</f>
        <v>MEDIO</v>
      </c>
    </row>
    <row r="40" spans="1:16" x14ac:dyDescent="0.25">
      <c r="B40" s="46" t="s">
        <v>5</v>
      </c>
      <c r="C40" s="47">
        <f>C36*C58</f>
        <v>6</v>
      </c>
      <c r="D40" s="47">
        <f>D36*D58</f>
        <v>12</v>
      </c>
      <c r="E40" s="47">
        <f>E36*E58</f>
        <v>0</v>
      </c>
      <c r="F40" s="48">
        <f>SUM(C40:E40)</f>
        <v>18</v>
      </c>
      <c r="G40" s="47" t="str">
        <f>IF(F40&lt;C68,"BASSO",(IF(F40&lt;C67,"MEDIO","ALTO")))</f>
        <v>ALTO</v>
      </c>
    </row>
    <row r="41" spans="1:16" ht="15.75" x14ac:dyDescent="0.25">
      <c r="B41" s="49" t="s">
        <v>67</v>
      </c>
      <c r="C41" s="50"/>
      <c r="D41" s="50"/>
      <c r="E41" s="50"/>
      <c r="F41" s="50"/>
      <c r="G41" s="50" t="str">
        <f>IF(I44=2,J44,(IF(I45=2,J45,(IF(I46=2,J46,(IF(I47=2,J47,(IF(I48=2,J48,(IF(I49=2,J49,(IF(I50=2,J50,(IF(I51=2,J51,J52)))))))))))))))</f>
        <v>CRITICO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0</v>
      </c>
      <c r="H44" s="51">
        <f>IF(G40=D44,1,0)</f>
        <v>1</v>
      </c>
      <c r="I44" s="51">
        <f t="shared" ref="I44:I52" si="0">SUM(G44:H44)</f>
        <v>1</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5">
      <c r="B45" s="51"/>
      <c r="C45" s="51" t="s">
        <v>32</v>
      </c>
      <c r="D45" s="51" t="s">
        <v>33</v>
      </c>
      <c r="E45" s="51" t="s">
        <v>77</v>
      </c>
      <c r="F45" s="51"/>
      <c r="G45" s="51">
        <f>IF(G39=C45,1,0)</f>
        <v>0</v>
      </c>
      <c r="H45" s="51">
        <f>IF(G40=D45,1,0)</f>
        <v>0</v>
      </c>
      <c r="I45" s="51">
        <f t="shared" si="0"/>
        <v>0</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1</v>
      </c>
      <c r="H46" s="51">
        <f>IF(G40=D46,1,0)</f>
        <v>1</v>
      </c>
      <c r="I46" s="51">
        <f t="shared" si="0"/>
        <v>2</v>
      </c>
      <c r="J46" s="51" t="str">
        <f t="shared" si="1"/>
        <v>CRITICO</v>
      </c>
      <c r="K46" s="58" t="s">
        <v>78</v>
      </c>
      <c r="L46" s="59" t="str">
        <f t="shared" si="2"/>
        <v>x</v>
      </c>
      <c r="M46" s="60" t="s">
        <v>76</v>
      </c>
      <c r="N46" s="59" t="str">
        <f t="shared" si="3"/>
        <v>x</v>
      </c>
      <c r="O46" s="60" t="s">
        <v>79</v>
      </c>
      <c r="P46" s="59" t="str">
        <f t="shared" si="4"/>
        <v>x</v>
      </c>
    </row>
    <row r="47" spans="1:16" x14ac:dyDescent="0.25">
      <c r="B47" s="51"/>
      <c r="C47" s="51" t="s">
        <v>32</v>
      </c>
      <c r="D47" s="51" t="s">
        <v>34</v>
      </c>
      <c r="E47" s="51" t="s">
        <v>33</v>
      </c>
      <c r="F47" s="51"/>
      <c r="G47" s="51">
        <f>IF(G39=C47,1,0)</f>
        <v>0</v>
      </c>
      <c r="H47" s="51">
        <f>IF(G40=D47,1,0)</f>
        <v>0</v>
      </c>
      <c r="I47" s="51">
        <f t="shared" si="0"/>
        <v>0</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1</v>
      </c>
      <c r="H48" s="51">
        <f>IF(G40=D48,1,0)</f>
        <v>0</v>
      </c>
      <c r="I48" s="51">
        <f t="shared" si="0"/>
        <v>1</v>
      </c>
      <c r="J48" s="51" t="str">
        <f t="shared" si="1"/>
        <v xml:space="preserve">  </v>
      </c>
      <c r="K48" s="61" t="s">
        <v>78</v>
      </c>
      <c r="L48" s="62" t="str">
        <f t="shared" si="2"/>
        <v xml:space="preserve"> </v>
      </c>
      <c r="M48" s="63" t="s">
        <v>78</v>
      </c>
      <c r="N48" s="62" t="str">
        <f t="shared" si="3"/>
        <v xml:space="preserve"> </v>
      </c>
      <c r="O48" s="63" t="s">
        <v>78</v>
      </c>
      <c r="P48" s="62" t="str">
        <f t="shared" si="4"/>
        <v xml:space="preserve"> </v>
      </c>
    </row>
    <row r="49" spans="2:16" x14ac:dyDescent="0.25">
      <c r="B49" s="51"/>
      <c r="C49" s="51" t="s">
        <v>34</v>
      </c>
      <c r="D49" s="51" t="s">
        <v>32</v>
      </c>
      <c r="E49" s="51" t="s">
        <v>33</v>
      </c>
      <c r="F49" s="51"/>
      <c r="G49" s="51">
        <f>IF(G39=C49,1,0)</f>
        <v>0</v>
      </c>
      <c r="H49" s="51">
        <f>IF(G40=D49,1,0)</f>
        <v>1</v>
      </c>
      <c r="I49" s="51">
        <f t="shared" si="0"/>
        <v>1</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1</v>
      </c>
      <c r="H50" s="51">
        <f>IF(G40=D50,1,0)</f>
        <v>0</v>
      </c>
      <c r="I50" s="51">
        <f t="shared" si="0"/>
        <v>1</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0</v>
      </c>
      <c r="H51" s="51">
        <f>IF(G40=D51,1,0)</f>
        <v>0</v>
      </c>
      <c r="I51" s="51">
        <f t="shared" si="0"/>
        <v>0</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0</v>
      </c>
      <c r="H52" s="51">
        <f>IF(G40=D52,1,0)</f>
        <v>0</v>
      </c>
      <c r="I52" s="51">
        <f t="shared" si="0"/>
        <v>0</v>
      </c>
      <c r="J52" s="51" t="str">
        <f t="shared" si="1"/>
        <v xml:space="preserve">  </v>
      </c>
      <c r="K52" s="67" t="s">
        <v>81</v>
      </c>
      <c r="L52" s="68" t="str">
        <f t="shared" si="2"/>
        <v xml:space="preserve"> </v>
      </c>
      <c r="M52" s="69" t="s">
        <v>81</v>
      </c>
      <c r="N52" s="68" t="str">
        <f t="shared" si="3"/>
        <v xml:space="preserve"> </v>
      </c>
      <c r="O52" s="69" t="s">
        <v>83</v>
      </c>
      <c r="P52" s="68" t="str">
        <f t="shared" si="4"/>
        <v xml:space="preserve"> </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L69"/>
  <sheetViews>
    <sheetView topLeftCell="B1" zoomScaleNormal="100" workbookViewId="0">
      <selection activeCell="B2" sqref="B2"/>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174</v>
      </c>
      <c r="C2" s="21"/>
      <c r="D2" s="21"/>
      <c r="E2" s="21"/>
    </row>
    <row r="3" spans="1:9" ht="40.5" customHeight="1" x14ac:dyDescent="0.25">
      <c r="B3" s="79" t="s">
        <v>110</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t="s">
        <v>36</v>
      </c>
      <c r="D6" s="28"/>
      <c r="E6" s="28"/>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t="s">
        <v>36</v>
      </c>
      <c r="D8" s="28"/>
      <c r="E8" s="28"/>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c r="D10" s="28" t="s">
        <v>36</v>
      </c>
      <c r="E10" s="28"/>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c r="D12" s="28" t="s">
        <v>36</v>
      </c>
      <c r="E12" s="28"/>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t="s">
        <v>36</v>
      </c>
      <c r="D14" s="28"/>
      <c r="E14" s="28"/>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t="s">
        <v>36</v>
      </c>
      <c r="D16" s="28"/>
      <c r="E16" s="28"/>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c r="D18" s="28"/>
      <c r="E18" s="28" t="s">
        <v>36</v>
      </c>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c r="E20" s="28" t="s">
        <v>36</v>
      </c>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c r="D22" s="31" t="s">
        <v>36</v>
      </c>
      <c r="E22" s="31"/>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4</v>
      </c>
      <c r="D24" s="34">
        <f>COUNTA(D6,D8,D10,D12,D14,D16,D18,D20,D22)</f>
        <v>3</v>
      </c>
      <c r="E24" s="34">
        <f>COUNTA(E6,E8,E10,E12,E14,E16,E18,E20,E22)</f>
        <v>2</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c r="D28" s="28"/>
      <c r="E28" s="28" t="s">
        <v>36</v>
      </c>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t="s">
        <v>36</v>
      </c>
      <c r="E30" s="28"/>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c r="D32" s="28" t="s">
        <v>36</v>
      </c>
      <c r="E32" s="28"/>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t="s">
        <v>36</v>
      </c>
      <c r="E34" s="28"/>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0</v>
      </c>
      <c r="D36" s="34">
        <f>COUNTA(D28,D30,D32,D34)</f>
        <v>3</v>
      </c>
      <c r="E36" s="34">
        <f>COUNTA(E28,E30,E32,E34)</f>
        <v>1</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36</v>
      </c>
      <c r="D39" s="44">
        <f>D24*D57</f>
        <v>18</v>
      </c>
      <c r="E39" s="44">
        <f>E24*E57</f>
        <v>6</v>
      </c>
      <c r="F39" s="45">
        <f>SUM(C39:E39)</f>
        <v>60</v>
      </c>
      <c r="G39" s="44" t="str">
        <f>IF(F39&lt;C63,"BASSO",(IF(F39&lt;C62,"MEDIO","ALTO")))</f>
        <v>MEDIO</v>
      </c>
    </row>
    <row r="40" spans="1:16" x14ac:dyDescent="0.25">
      <c r="B40" s="46" t="s">
        <v>5</v>
      </c>
      <c r="C40" s="47">
        <f>C36*C58</f>
        <v>0</v>
      </c>
      <c r="D40" s="47">
        <f>D36*D58</f>
        <v>12</v>
      </c>
      <c r="E40" s="47">
        <f>E36*E58</f>
        <v>2</v>
      </c>
      <c r="F40" s="48">
        <f>SUM(C40:E40)</f>
        <v>14</v>
      </c>
      <c r="G40" s="47" t="str">
        <f>IF(F40&lt;C68,"BASSO",(IF(F40&lt;C67,"MEDIO","ALTO")))</f>
        <v>MEDIO</v>
      </c>
    </row>
    <row r="41" spans="1:16" ht="15.75" x14ac:dyDescent="0.25">
      <c r="B41" s="49" t="s">
        <v>67</v>
      </c>
      <c r="C41" s="50"/>
      <c r="D41" s="50"/>
      <c r="E41" s="50"/>
      <c r="F41" s="50"/>
      <c r="G41" s="50" t="str">
        <f>IF(I44=2,J44,(IF(I45=2,J45,(IF(I46=2,J46,(IF(I47=2,J47,(IF(I48=2,J48,(IF(I49=2,J49,(IF(I50=2,J50,(IF(I51=2,J51,J52)))))))))))))))</f>
        <v>MEDIO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0</v>
      </c>
      <c r="H44" s="51">
        <f>IF(G40=D44,1,0)</f>
        <v>0</v>
      </c>
      <c r="I44" s="51">
        <f t="shared" ref="I44:I52" si="0">SUM(G44:H44)</f>
        <v>0</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5">
      <c r="B45" s="51"/>
      <c r="C45" s="51" t="s">
        <v>32</v>
      </c>
      <c r="D45" s="51" t="s">
        <v>33</v>
      </c>
      <c r="E45" s="51" t="s">
        <v>77</v>
      </c>
      <c r="F45" s="51"/>
      <c r="G45" s="51">
        <f>IF(G39=C45,1,0)</f>
        <v>0</v>
      </c>
      <c r="H45" s="51">
        <f>IF(G40=D45,1,0)</f>
        <v>1</v>
      </c>
      <c r="I45" s="51">
        <f t="shared" si="0"/>
        <v>1</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1</v>
      </c>
      <c r="H46" s="51">
        <f>IF(G40=D46,1,0)</f>
        <v>0</v>
      </c>
      <c r="I46" s="51">
        <f t="shared" si="0"/>
        <v>1</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0</v>
      </c>
      <c r="H47" s="51">
        <f>IF(G40=D47,1,0)</f>
        <v>0</v>
      </c>
      <c r="I47" s="51">
        <f t="shared" si="0"/>
        <v>0</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1</v>
      </c>
      <c r="H48" s="51">
        <f>IF(G40=D48,1,0)</f>
        <v>1</v>
      </c>
      <c r="I48" s="51">
        <f t="shared" si="0"/>
        <v>2</v>
      </c>
      <c r="J48" s="51" t="str">
        <f t="shared" si="1"/>
        <v>MEDIO</v>
      </c>
      <c r="K48" s="61" t="s">
        <v>78</v>
      </c>
      <c r="L48" s="62" t="str">
        <f t="shared" si="2"/>
        <v>x</v>
      </c>
      <c r="M48" s="63" t="s">
        <v>78</v>
      </c>
      <c r="N48" s="62" t="str">
        <f t="shared" si="3"/>
        <v>x</v>
      </c>
      <c r="O48" s="63" t="s">
        <v>78</v>
      </c>
      <c r="P48" s="62" t="str">
        <f t="shared" si="4"/>
        <v>x</v>
      </c>
    </row>
    <row r="49" spans="2:16" x14ac:dyDescent="0.25">
      <c r="B49" s="51"/>
      <c r="C49" s="51" t="s">
        <v>34</v>
      </c>
      <c r="D49" s="51" t="s">
        <v>32</v>
      </c>
      <c r="E49" s="51" t="s">
        <v>33</v>
      </c>
      <c r="F49" s="51"/>
      <c r="G49" s="51">
        <f>IF(G39=C49,1,0)</f>
        <v>0</v>
      </c>
      <c r="H49" s="51">
        <f>IF(G40=D49,1,0)</f>
        <v>0</v>
      </c>
      <c r="I49" s="51">
        <f t="shared" si="0"/>
        <v>0</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1</v>
      </c>
      <c r="H50" s="51">
        <f>IF(G40=D50,1,0)</f>
        <v>0</v>
      </c>
      <c r="I50" s="51">
        <f t="shared" si="0"/>
        <v>1</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0</v>
      </c>
      <c r="H51" s="51">
        <f>IF(G40=D51,1,0)</f>
        <v>1</v>
      </c>
      <c r="I51" s="51">
        <f t="shared" si="0"/>
        <v>1</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0</v>
      </c>
      <c r="H52" s="51">
        <f>IF(G40=D52,1,0)</f>
        <v>0</v>
      </c>
      <c r="I52" s="51">
        <f t="shared" si="0"/>
        <v>0</v>
      </c>
      <c r="J52" s="51" t="str">
        <f t="shared" si="1"/>
        <v xml:space="preserve">  </v>
      </c>
      <c r="K52" s="67" t="s">
        <v>81</v>
      </c>
      <c r="L52" s="68" t="str">
        <f t="shared" si="2"/>
        <v xml:space="preserve"> </v>
      </c>
      <c r="M52" s="69" t="s">
        <v>81</v>
      </c>
      <c r="N52" s="68" t="str">
        <f t="shared" si="3"/>
        <v xml:space="preserve"> </v>
      </c>
      <c r="O52" s="69" t="s">
        <v>83</v>
      </c>
      <c r="P52" s="68" t="str">
        <f t="shared" si="4"/>
        <v xml:space="preserve"> </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69"/>
  <sheetViews>
    <sheetView zoomScaleNormal="100" workbookViewId="0">
      <selection activeCell="B8" sqref="B8"/>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175</v>
      </c>
      <c r="C2" s="83"/>
      <c r="D2" s="83"/>
      <c r="E2" s="83"/>
    </row>
    <row r="3" spans="1:9" ht="40.5" customHeight="1" x14ac:dyDescent="0.25">
      <c r="B3" s="84" t="s">
        <v>140</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c r="D6" s="90" t="s">
        <v>96</v>
      </c>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c r="E8" s="90" t="s">
        <v>96</v>
      </c>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c r="D10" s="90"/>
      <c r="E10" s="90" t="s">
        <v>96</v>
      </c>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96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96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c r="E16" s="90" t="s">
        <v>96</v>
      </c>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96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96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c r="E22" s="93" t="s">
        <v>96</v>
      </c>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0</v>
      </c>
      <c r="D24" s="96">
        <f>COUNTA(D6,D8,D10,D12,D14,D16,D18,D20,D22)</f>
        <v>1</v>
      </c>
      <c r="E24" s="96">
        <f>COUNTA(E6,E8,E10,E12,E14,E16,E18,E20,E22)</f>
        <v>8</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c r="D28" s="90"/>
      <c r="E28" s="90" t="s">
        <v>96</v>
      </c>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c r="D30" s="90" t="s">
        <v>96</v>
      </c>
      <c r="E30" s="90"/>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c r="D32" s="90" t="s">
        <v>96</v>
      </c>
      <c r="E32" s="90"/>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c r="D34" s="90" t="s">
        <v>96</v>
      </c>
      <c r="E34" s="90"/>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0</v>
      </c>
      <c r="D36" s="96">
        <f>COUNTA(D28,D30,D32,D34)</f>
        <v>3</v>
      </c>
      <c r="E36" s="96">
        <f>COUNTA(E28,E30,E32,E34)</f>
        <v>1</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0</v>
      </c>
      <c r="D39" s="106">
        <f>D24*D57</f>
        <v>6</v>
      </c>
      <c r="E39" s="106">
        <f>E24*E57</f>
        <v>24</v>
      </c>
      <c r="F39" s="107">
        <f>SUM(C39:E39)</f>
        <v>30</v>
      </c>
      <c r="G39" s="106" t="str">
        <f>IF(F39&lt;C63,"BASSO",(IF(F39&lt;C62,"MEDIO","ALTO")))</f>
        <v>BASSO</v>
      </c>
    </row>
    <row r="40" spans="1:16" x14ac:dyDescent="0.2">
      <c r="B40" s="108" t="s">
        <v>5</v>
      </c>
      <c r="C40" s="109">
        <f>C36*C58</f>
        <v>0</v>
      </c>
      <c r="D40" s="109">
        <f>D36*D58</f>
        <v>12</v>
      </c>
      <c r="E40" s="109">
        <f>E36*E58</f>
        <v>2</v>
      </c>
      <c r="F40" s="110">
        <f>SUM(C40:E40)</f>
        <v>14</v>
      </c>
      <c r="G40" s="109" t="str">
        <f>IF(F40&lt;C68,"BASSO",(IF(F40&lt;C67,"MEDIO","ALTO")))</f>
        <v>MEDIO</v>
      </c>
    </row>
    <row r="41" spans="1:16" ht="16.5" thickBot="1" x14ac:dyDescent="0.3">
      <c r="B41" s="111" t="s">
        <v>67</v>
      </c>
      <c r="C41" s="112"/>
      <c r="D41" s="112"/>
      <c r="E41" s="112"/>
      <c r="F41" s="112"/>
      <c r="G41" s="112" t="str">
        <f>IF(I44=2,J44,(IF(I45=2,J45,(IF(I46=2,J46,(IF(I47=2,J47,(IF(I48=2,J48,(IF(I49=2,J49,(IF(I50=2,J50,(IF(I51=2,J51,J52)))))))))))))))</f>
        <v>BASSO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0</v>
      </c>
      <c r="I44" s="113">
        <f>SUM(G44:H44)</f>
        <v>0</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1</v>
      </c>
      <c r="I45" s="113">
        <f t="shared" ref="I45:I52" si="1">SUM(G45:H45)</f>
        <v>1</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0</v>
      </c>
      <c r="H46" s="113">
        <f>IF(G40=D46,1,0)</f>
        <v>0</v>
      </c>
      <c r="I46" s="113">
        <f t="shared" si="1"/>
        <v>0</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0</v>
      </c>
      <c r="I47" s="113">
        <f t="shared" si="1"/>
        <v>0</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0</v>
      </c>
      <c r="H48" s="113">
        <f>IF(G40=D48,1,0)</f>
        <v>1</v>
      </c>
      <c r="I48" s="113">
        <f t="shared" si="1"/>
        <v>1</v>
      </c>
      <c r="J48" s="113" t="str">
        <f t="shared" si="2"/>
        <v xml:space="preserve">  </v>
      </c>
      <c r="K48" s="123" t="s">
        <v>78</v>
      </c>
      <c r="L48" s="124" t="str">
        <f t="shared" si="3"/>
        <v xml:space="preserve"> </v>
      </c>
      <c r="M48" s="125" t="s">
        <v>78</v>
      </c>
      <c r="N48" s="124" t="str">
        <f t="shared" si="4"/>
        <v xml:space="preserve"> </v>
      </c>
      <c r="O48" s="125" t="s">
        <v>78</v>
      </c>
      <c r="P48" s="124" t="str">
        <f t="shared" si="5"/>
        <v xml:space="preserve"> </v>
      </c>
    </row>
    <row r="49" spans="2:16" ht="13.5" thickBot="1" x14ac:dyDescent="0.25">
      <c r="B49" s="113"/>
      <c r="C49" s="113" t="s">
        <v>34</v>
      </c>
      <c r="D49" s="113" t="s">
        <v>32</v>
      </c>
      <c r="E49" s="113" t="s">
        <v>33</v>
      </c>
      <c r="F49" s="113"/>
      <c r="G49" s="113">
        <f>IF(G39=C49,1,0)</f>
        <v>1</v>
      </c>
      <c r="H49" s="113">
        <f>IF(G40=D49,1,0)</f>
        <v>0</v>
      </c>
      <c r="I49" s="113">
        <f t="shared" si="1"/>
        <v>1</v>
      </c>
      <c r="J49" s="113" t="str">
        <f t="shared" si="2"/>
        <v xml:space="preserve">  </v>
      </c>
      <c r="K49" s="123" t="s">
        <v>81</v>
      </c>
      <c r="L49" s="124" t="str">
        <f t="shared" si="3"/>
        <v xml:space="preserve"> </v>
      </c>
      <c r="M49" s="125" t="s">
        <v>76</v>
      </c>
      <c r="N49" s="124" t="str">
        <f t="shared" si="4"/>
        <v xml:space="preserve"> </v>
      </c>
      <c r="O49" s="125" t="s">
        <v>78</v>
      </c>
      <c r="P49" s="124" t="str">
        <f t="shared" si="5"/>
        <v xml:space="preserve"> </v>
      </c>
    </row>
    <row r="50" spans="2:16" ht="13.5" thickBot="1" x14ac:dyDescent="0.25">
      <c r="B50" s="113"/>
      <c r="C50" s="113" t="s">
        <v>33</v>
      </c>
      <c r="D50" s="113" t="s">
        <v>34</v>
      </c>
      <c r="E50" s="113" t="s">
        <v>34</v>
      </c>
      <c r="F50" s="113"/>
      <c r="G50" s="113">
        <f>IF(G39=C50,1,0)</f>
        <v>0</v>
      </c>
      <c r="H50" s="113">
        <f>IF(G40=D50,1,0)</f>
        <v>0</v>
      </c>
      <c r="I50" s="113">
        <f t="shared" si="1"/>
        <v>0</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1</v>
      </c>
      <c r="H51" s="113">
        <f>IF(G40=D51,1,0)</f>
        <v>1</v>
      </c>
      <c r="I51" s="113">
        <f t="shared" si="1"/>
        <v>2</v>
      </c>
      <c r="J51" s="113" t="str">
        <f t="shared" si="2"/>
        <v>BASSO</v>
      </c>
      <c r="K51" s="126" t="s">
        <v>81</v>
      </c>
      <c r="L51" s="127" t="str">
        <f t="shared" si="3"/>
        <v>x</v>
      </c>
      <c r="M51" s="128" t="s">
        <v>78</v>
      </c>
      <c r="N51" s="127" t="str">
        <f t="shared" si="4"/>
        <v>x</v>
      </c>
      <c r="O51" s="128" t="s">
        <v>81</v>
      </c>
      <c r="P51" s="127" t="str">
        <f t="shared" si="5"/>
        <v>x</v>
      </c>
    </row>
    <row r="52" spans="2:16" ht="13.5" thickBot="1" x14ac:dyDescent="0.25">
      <c r="B52" s="113"/>
      <c r="C52" s="113" t="s">
        <v>34</v>
      </c>
      <c r="D52" s="113" t="s">
        <v>34</v>
      </c>
      <c r="E52" s="113" t="s">
        <v>82</v>
      </c>
      <c r="F52" s="113"/>
      <c r="G52" s="113">
        <f>IF(G39=C52,1,0)</f>
        <v>1</v>
      </c>
      <c r="H52" s="113">
        <f>IF(G40=D52,1,0)</f>
        <v>0</v>
      </c>
      <c r="I52" s="113">
        <f t="shared" si="1"/>
        <v>1</v>
      </c>
      <c r="J52" s="113" t="str">
        <f t="shared" si="2"/>
        <v xml:space="preserve">  </v>
      </c>
      <c r="K52" s="129" t="s">
        <v>81</v>
      </c>
      <c r="L52" s="130" t="str">
        <f t="shared" si="3"/>
        <v xml:space="preserve"> </v>
      </c>
      <c r="M52" s="131" t="s">
        <v>81</v>
      </c>
      <c r="N52" s="130" t="str">
        <f t="shared" si="4"/>
        <v xml:space="preserve"> </v>
      </c>
      <c r="O52" s="131" t="s">
        <v>83</v>
      </c>
      <c r="P52" s="130" t="str">
        <f t="shared" si="5"/>
        <v xml:space="preserve"> </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69"/>
  <sheetViews>
    <sheetView zoomScaleNormal="100" workbookViewId="0">
      <selection activeCell="B3" sqref="B3"/>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175</v>
      </c>
      <c r="C2" s="83"/>
      <c r="D2" s="83"/>
      <c r="E2" s="83"/>
    </row>
    <row r="3" spans="1:9" ht="40.5" customHeight="1" x14ac:dyDescent="0.25">
      <c r="B3" s="84" t="s">
        <v>146</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c r="D6" s="90" t="s">
        <v>96</v>
      </c>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c r="E8" s="90" t="s">
        <v>96</v>
      </c>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c r="D10" s="90" t="s">
        <v>96</v>
      </c>
      <c r="E10" s="90"/>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96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96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c r="E16" s="90" t="s">
        <v>96</v>
      </c>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t="s">
        <v>96</v>
      </c>
      <c r="E18" s="90"/>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96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c r="E22" s="93" t="s">
        <v>96</v>
      </c>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0</v>
      </c>
      <c r="D24" s="96">
        <f>COUNTA(D6,D8,D10,D12,D14,D16,D18,D20,D22)</f>
        <v>3</v>
      </c>
      <c r="E24" s="96">
        <f>COUNTA(E6,E8,E10,E12,E14,E16,E18,E20,E22)</f>
        <v>6</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c r="D28" s="90" t="s">
        <v>96</v>
      </c>
      <c r="E28" s="90"/>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c r="D30" s="90" t="s">
        <v>96</v>
      </c>
      <c r="E30" s="90"/>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c r="D32" s="90" t="s">
        <v>96</v>
      </c>
      <c r="E32" s="90"/>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c r="D34" s="90" t="s">
        <v>96</v>
      </c>
      <c r="E34" s="90"/>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0</v>
      </c>
      <c r="D36" s="96">
        <f>COUNTA(D28,D30,D32,D34)</f>
        <v>4</v>
      </c>
      <c r="E36" s="96">
        <f>COUNTA(E28,E30,E32,E34)</f>
        <v>0</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0</v>
      </c>
      <c r="D39" s="106">
        <f>D24*D57</f>
        <v>18</v>
      </c>
      <c r="E39" s="106">
        <f>E24*E57</f>
        <v>18</v>
      </c>
      <c r="F39" s="107">
        <f>SUM(C39:E39)</f>
        <v>36</v>
      </c>
      <c r="G39" s="106" t="str">
        <f>IF(F39&lt;C63,"BASSO",(IF(F39&lt;C62,"MEDIO","ALTO")))</f>
        <v>BASSO</v>
      </c>
    </row>
    <row r="40" spans="1:16" x14ac:dyDescent="0.2">
      <c r="B40" s="108" t="s">
        <v>5</v>
      </c>
      <c r="C40" s="109">
        <f>C36*C58</f>
        <v>0</v>
      </c>
      <c r="D40" s="109">
        <f>D36*D58</f>
        <v>16</v>
      </c>
      <c r="E40" s="109">
        <f>E36*E58</f>
        <v>0</v>
      </c>
      <c r="F40" s="110">
        <f>SUM(C40:E40)</f>
        <v>16</v>
      </c>
      <c r="G40" s="109" t="str">
        <f>IF(F40&lt;C68,"BASSO",(IF(F40&lt;C67,"MEDIO","ALTO")))</f>
        <v>MEDIO</v>
      </c>
    </row>
    <row r="41" spans="1:16" ht="16.5" thickBot="1" x14ac:dyDescent="0.3">
      <c r="B41" s="111" t="s">
        <v>67</v>
      </c>
      <c r="C41" s="112"/>
      <c r="D41" s="112"/>
      <c r="E41" s="112"/>
      <c r="F41" s="112"/>
      <c r="G41" s="112" t="str">
        <f>IF(I44=2,J44,(IF(I45=2,J45,(IF(I46=2,J46,(IF(I47=2,J47,(IF(I48=2,J48,(IF(I49=2,J49,(IF(I50=2,J50,(IF(I51=2,J51,J52)))))))))))))))</f>
        <v>BASSO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0</v>
      </c>
      <c r="I44" s="113">
        <f>SUM(G44:H44)</f>
        <v>0</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1</v>
      </c>
      <c r="I45" s="113">
        <f t="shared" ref="I45:I52" si="1">SUM(G45:H45)</f>
        <v>1</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0</v>
      </c>
      <c r="H46" s="113">
        <f>IF(G40=D46,1,0)</f>
        <v>0</v>
      </c>
      <c r="I46" s="113">
        <f t="shared" si="1"/>
        <v>0</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0</v>
      </c>
      <c r="I47" s="113">
        <f t="shared" si="1"/>
        <v>0</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0</v>
      </c>
      <c r="H48" s="113">
        <f>IF(G40=D48,1,0)</f>
        <v>1</v>
      </c>
      <c r="I48" s="113">
        <f t="shared" si="1"/>
        <v>1</v>
      </c>
      <c r="J48" s="113" t="str">
        <f t="shared" si="2"/>
        <v xml:space="preserve">  </v>
      </c>
      <c r="K48" s="123" t="s">
        <v>78</v>
      </c>
      <c r="L48" s="124" t="str">
        <f t="shared" si="3"/>
        <v xml:space="preserve"> </v>
      </c>
      <c r="M48" s="125" t="s">
        <v>78</v>
      </c>
      <c r="N48" s="124" t="str">
        <f t="shared" si="4"/>
        <v xml:space="preserve"> </v>
      </c>
      <c r="O48" s="125" t="s">
        <v>78</v>
      </c>
      <c r="P48" s="124" t="str">
        <f t="shared" si="5"/>
        <v xml:space="preserve"> </v>
      </c>
    </row>
    <row r="49" spans="2:16" ht="13.5" thickBot="1" x14ac:dyDescent="0.25">
      <c r="B49" s="113"/>
      <c r="C49" s="113" t="s">
        <v>34</v>
      </c>
      <c r="D49" s="113" t="s">
        <v>32</v>
      </c>
      <c r="E49" s="113" t="s">
        <v>33</v>
      </c>
      <c r="F49" s="113"/>
      <c r="G49" s="113">
        <f>IF(G39=C49,1,0)</f>
        <v>1</v>
      </c>
      <c r="H49" s="113">
        <f>IF(G40=D49,1,0)</f>
        <v>0</v>
      </c>
      <c r="I49" s="113">
        <f t="shared" si="1"/>
        <v>1</v>
      </c>
      <c r="J49" s="113" t="str">
        <f t="shared" si="2"/>
        <v xml:space="preserve">  </v>
      </c>
      <c r="K49" s="123" t="s">
        <v>81</v>
      </c>
      <c r="L49" s="124" t="str">
        <f t="shared" si="3"/>
        <v xml:space="preserve"> </v>
      </c>
      <c r="M49" s="125" t="s">
        <v>76</v>
      </c>
      <c r="N49" s="124" t="str">
        <f t="shared" si="4"/>
        <v xml:space="preserve"> </v>
      </c>
      <c r="O49" s="125" t="s">
        <v>78</v>
      </c>
      <c r="P49" s="124" t="str">
        <f t="shared" si="5"/>
        <v xml:space="preserve"> </v>
      </c>
    </row>
    <row r="50" spans="2:16" ht="13.5" thickBot="1" x14ac:dyDescent="0.25">
      <c r="B50" s="113"/>
      <c r="C50" s="113" t="s">
        <v>33</v>
      </c>
      <c r="D50" s="113" t="s">
        <v>34</v>
      </c>
      <c r="E50" s="113" t="s">
        <v>34</v>
      </c>
      <c r="F50" s="113"/>
      <c r="G50" s="113">
        <f>IF(G39=C50,1,0)</f>
        <v>0</v>
      </c>
      <c r="H50" s="113">
        <f>IF(G40=D50,1,0)</f>
        <v>0</v>
      </c>
      <c r="I50" s="113">
        <f t="shared" si="1"/>
        <v>0</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1</v>
      </c>
      <c r="H51" s="113">
        <f>IF(G40=D51,1,0)</f>
        <v>1</v>
      </c>
      <c r="I51" s="113">
        <f t="shared" si="1"/>
        <v>2</v>
      </c>
      <c r="J51" s="113" t="str">
        <f t="shared" si="2"/>
        <v>BASSO</v>
      </c>
      <c r="K51" s="126" t="s">
        <v>81</v>
      </c>
      <c r="L51" s="127" t="str">
        <f t="shared" si="3"/>
        <v>x</v>
      </c>
      <c r="M51" s="128" t="s">
        <v>78</v>
      </c>
      <c r="N51" s="127" t="str">
        <f t="shared" si="4"/>
        <v>x</v>
      </c>
      <c r="O51" s="128" t="s">
        <v>81</v>
      </c>
      <c r="P51" s="127" t="str">
        <f t="shared" si="5"/>
        <v>x</v>
      </c>
    </row>
    <row r="52" spans="2:16" ht="13.5" thickBot="1" x14ac:dyDescent="0.25">
      <c r="B52" s="113"/>
      <c r="C52" s="113" t="s">
        <v>34</v>
      </c>
      <c r="D52" s="113" t="s">
        <v>34</v>
      </c>
      <c r="E52" s="113" t="s">
        <v>82</v>
      </c>
      <c r="F52" s="113"/>
      <c r="G52" s="113">
        <f>IF(G39=C52,1,0)</f>
        <v>1</v>
      </c>
      <c r="H52" s="113">
        <f>IF(G40=D52,1,0)</f>
        <v>0</v>
      </c>
      <c r="I52" s="113">
        <f t="shared" si="1"/>
        <v>1</v>
      </c>
      <c r="J52" s="113" t="str">
        <f t="shared" si="2"/>
        <v xml:space="preserve">  </v>
      </c>
      <c r="K52" s="129" t="s">
        <v>81</v>
      </c>
      <c r="L52" s="130" t="str">
        <f t="shared" si="3"/>
        <v xml:space="preserve"> </v>
      </c>
      <c r="M52" s="131" t="s">
        <v>81</v>
      </c>
      <c r="N52" s="130" t="str">
        <f t="shared" si="4"/>
        <v xml:space="preserve"> </v>
      </c>
      <c r="O52" s="131" t="s">
        <v>83</v>
      </c>
      <c r="P52" s="130" t="str">
        <f t="shared" si="5"/>
        <v xml:space="preserve"> </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P69"/>
  <sheetViews>
    <sheetView zoomScaleNormal="100" workbookViewId="0">
      <selection activeCell="B9" sqref="B9"/>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175</v>
      </c>
      <c r="C2" s="83"/>
      <c r="D2" s="83"/>
      <c r="E2" s="83"/>
    </row>
    <row r="3" spans="1:9" ht="40.5" customHeight="1" x14ac:dyDescent="0.25">
      <c r="B3" s="84" t="s">
        <v>147</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c r="D6" s="90" t="s">
        <v>36</v>
      </c>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c r="E8" s="90" t="s">
        <v>36</v>
      </c>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c r="D10" s="90" t="s">
        <v>36</v>
      </c>
      <c r="E10" s="90"/>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36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36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c r="E16" s="90" t="s">
        <v>36</v>
      </c>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t="s">
        <v>36</v>
      </c>
      <c r="E18" s="90"/>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36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c r="E22" s="93" t="s">
        <v>36</v>
      </c>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0</v>
      </c>
      <c r="D24" s="96">
        <f>COUNTA(D6,D8,D10,D12,D14,D16,D18,D20,D22)</f>
        <v>3</v>
      </c>
      <c r="E24" s="96">
        <f>COUNTA(E6,E8,E10,E12,E14,E16,E18,E20,E22)</f>
        <v>6</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c r="D28" s="90" t="s">
        <v>36</v>
      </c>
      <c r="E28" s="90"/>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c r="D30" s="90"/>
      <c r="E30" s="90" t="s">
        <v>36</v>
      </c>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c r="D32" s="90" t="s">
        <v>36</v>
      </c>
      <c r="E32" s="90"/>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c r="D34" s="90"/>
      <c r="E34" s="90" t="s">
        <v>36</v>
      </c>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0</v>
      </c>
      <c r="D36" s="96">
        <f>COUNTA(D28,D30,D32,D34)</f>
        <v>2</v>
      </c>
      <c r="E36" s="96">
        <f>COUNTA(E28,E30,E32,E34)</f>
        <v>2</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0</v>
      </c>
      <c r="D39" s="106">
        <f>D24*D57</f>
        <v>18</v>
      </c>
      <c r="E39" s="106">
        <f>E24*E57</f>
        <v>18</v>
      </c>
      <c r="F39" s="107">
        <f>SUM(C39:E39)</f>
        <v>36</v>
      </c>
      <c r="G39" s="106" t="str">
        <f>IF(F39&lt;C63,"BASSO",(IF(F39&lt;C62,"MEDIO","ALTO")))</f>
        <v>BASSO</v>
      </c>
    </row>
    <row r="40" spans="1:16" x14ac:dyDescent="0.2">
      <c r="B40" s="108" t="s">
        <v>5</v>
      </c>
      <c r="C40" s="109">
        <f>C36*C58</f>
        <v>0</v>
      </c>
      <c r="D40" s="109">
        <f>D36*D58</f>
        <v>8</v>
      </c>
      <c r="E40" s="109">
        <f>E36*E58</f>
        <v>4</v>
      </c>
      <c r="F40" s="110">
        <f>SUM(C40:E40)</f>
        <v>12</v>
      </c>
      <c r="G40" s="109" t="str">
        <f>IF(F40&lt;C68,"BASSO",(IF(F40&lt;C67,"MEDIO","ALTO")))</f>
        <v>MEDIO</v>
      </c>
    </row>
    <row r="41" spans="1:16" ht="16.5" thickBot="1" x14ac:dyDescent="0.3">
      <c r="B41" s="111" t="s">
        <v>67</v>
      </c>
      <c r="C41" s="112"/>
      <c r="D41" s="112"/>
      <c r="E41" s="112"/>
      <c r="F41" s="112"/>
      <c r="G41" s="112" t="str">
        <f>IF(I44=2,J44,(IF(I45=2,J45,(IF(I46=2,J46,(IF(I47=2,J47,(IF(I48=2,J48,(IF(I49=2,J49,(IF(I50=2,J50,(IF(I51=2,J51,J52)))))))))))))))</f>
        <v>BASSO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0</v>
      </c>
      <c r="I44" s="113">
        <f>SUM(G44:H44)</f>
        <v>0</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1</v>
      </c>
      <c r="I45" s="113">
        <f t="shared" ref="I45:I52" si="1">SUM(G45:H45)</f>
        <v>1</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0</v>
      </c>
      <c r="H46" s="113">
        <f>IF(G40=D46,1,0)</f>
        <v>0</v>
      </c>
      <c r="I46" s="113">
        <f t="shared" si="1"/>
        <v>0</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0</v>
      </c>
      <c r="I47" s="113">
        <f t="shared" si="1"/>
        <v>0</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0</v>
      </c>
      <c r="H48" s="113">
        <f>IF(G40=D48,1,0)</f>
        <v>1</v>
      </c>
      <c r="I48" s="113">
        <f t="shared" si="1"/>
        <v>1</v>
      </c>
      <c r="J48" s="113" t="str">
        <f t="shared" si="2"/>
        <v xml:space="preserve">  </v>
      </c>
      <c r="K48" s="123" t="s">
        <v>78</v>
      </c>
      <c r="L48" s="124" t="str">
        <f t="shared" si="3"/>
        <v xml:space="preserve"> </v>
      </c>
      <c r="M48" s="125" t="s">
        <v>78</v>
      </c>
      <c r="N48" s="124" t="str">
        <f t="shared" si="4"/>
        <v xml:space="preserve"> </v>
      </c>
      <c r="O48" s="125" t="s">
        <v>78</v>
      </c>
      <c r="P48" s="124" t="str">
        <f t="shared" si="5"/>
        <v xml:space="preserve"> </v>
      </c>
    </row>
    <row r="49" spans="2:16" ht="13.5" thickBot="1" x14ac:dyDescent="0.25">
      <c r="B49" s="113"/>
      <c r="C49" s="113" t="s">
        <v>34</v>
      </c>
      <c r="D49" s="113" t="s">
        <v>32</v>
      </c>
      <c r="E49" s="113" t="s">
        <v>33</v>
      </c>
      <c r="F49" s="113"/>
      <c r="G49" s="113">
        <f>IF(G39=C49,1,0)</f>
        <v>1</v>
      </c>
      <c r="H49" s="113">
        <f>IF(G40=D49,1,0)</f>
        <v>0</v>
      </c>
      <c r="I49" s="113">
        <f t="shared" si="1"/>
        <v>1</v>
      </c>
      <c r="J49" s="113" t="str">
        <f t="shared" si="2"/>
        <v xml:space="preserve">  </v>
      </c>
      <c r="K49" s="123" t="s">
        <v>81</v>
      </c>
      <c r="L49" s="124" t="str">
        <f t="shared" si="3"/>
        <v xml:space="preserve"> </v>
      </c>
      <c r="M49" s="125" t="s">
        <v>76</v>
      </c>
      <c r="N49" s="124" t="str">
        <f t="shared" si="4"/>
        <v xml:space="preserve"> </v>
      </c>
      <c r="O49" s="125" t="s">
        <v>78</v>
      </c>
      <c r="P49" s="124" t="str">
        <f t="shared" si="5"/>
        <v xml:space="preserve"> </v>
      </c>
    </row>
    <row r="50" spans="2:16" ht="13.5" thickBot="1" x14ac:dyDescent="0.25">
      <c r="B50" s="113"/>
      <c r="C50" s="113" t="s">
        <v>33</v>
      </c>
      <c r="D50" s="113" t="s">
        <v>34</v>
      </c>
      <c r="E50" s="113" t="s">
        <v>34</v>
      </c>
      <c r="F50" s="113"/>
      <c r="G50" s="113">
        <f>IF(G39=C50,1,0)</f>
        <v>0</v>
      </c>
      <c r="H50" s="113">
        <f>IF(G40=D50,1,0)</f>
        <v>0</v>
      </c>
      <c r="I50" s="113">
        <f t="shared" si="1"/>
        <v>0</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1</v>
      </c>
      <c r="H51" s="113">
        <f>IF(G40=D51,1,0)</f>
        <v>1</v>
      </c>
      <c r="I51" s="113">
        <f t="shared" si="1"/>
        <v>2</v>
      </c>
      <c r="J51" s="113" t="str">
        <f t="shared" si="2"/>
        <v>BASSO</v>
      </c>
      <c r="K51" s="126" t="s">
        <v>81</v>
      </c>
      <c r="L51" s="127" t="str">
        <f t="shared" si="3"/>
        <v>x</v>
      </c>
      <c r="M51" s="128" t="s">
        <v>78</v>
      </c>
      <c r="N51" s="127" t="str">
        <f t="shared" si="4"/>
        <v>x</v>
      </c>
      <c r="O51" s="128" t="s">
        <v>81</v>
      </c>
      <c r="P51" s="127" t="str">
        <f t="shared" si="5"/>
        <v>x</v>
      </c>
    </row>
    <row r="52" spans="2:16" ht="13.5" thickBot="1" x14ac:dyDescent="0.25">
      <c r="B52" s="113"/>
      <c r="C52" s="113" t="s">
        <v>34</v>
      </c>
      <c r="D52" s="113" t="s">
        <v>34</v>
      </c>
      <c r="E52" s="113" t="s">
        <v>82</v>
      </c>
      <c r="F52" s="113"/>
      <c r="G52" s="113">
        <f>IF(G39=C52,1,0)</f>
        <v>1</v>
      </c>
      <c r="H52" s="113">
        <f>IF(G40=D52,1,0)</f>
        <v>0</v>
      </c>
      <c r="I52" s="113">
        <f t="shared" si="1"/>
        <v>1</v>
      </c>
      <c r="J52" s="113" t="str">
        <f t="shared" si="2"/>
        <v xml:space="preserve">  </v>
      </c>
      <c r="K52" s="129" t="s">
        <v>81</v>
      </c>
      <c r="L52" s="130" t="str">
        <f t="shared" si="3"/>
        <v xml:space="preserve"> </v>
      </c>
      <c r="M52" s="131" t="s">
        <v>81</v>
      </c>
      <c r="N52" s="130" t="str">
        <f t="shared" si="4"/>
        <v xml:space="preserve"> </v>
      </c>
      <c r="O52" s="131" t="s">
        <v>83</v>
      </c>
      <c r="P52" s="130" t="str">
        <f t="shared" si="5"/>
        <v xml:space="preserve"> </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69"/>
  <sheetViews>
    <sheetView zoomScaleNormal="100" workbookViewId="0">
      <selection activeCell="B6" sqref="B6"/>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175</v>
      </c>
      <c r="C2" s="83"/>
      <c r="D2" s="83"/>
      <c r="E2" s="83"/>
    </row>
    <row r="3" spans="1:9" ht="40.5" customHeight="1" x14ac:dyDescent="0.25">
      <c r="B3" s="84" t="s">
        <v>148</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c r="D6" s="90" t="s">
        <v>36</v>
      </c>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c r="E8" s="90" t="s">
        <v>36</v>
      </c>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c r="D10" s="90"/>
      <c r="E10" s="90" t="s">
        <v>36</v>
      </c>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36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36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c r="E16" s="90" t="s">
        <v>36</v>
      </c>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36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36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c r="E22" s="93" t="s">
        <v>36</v>
      </c>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0</v>
      </c>
      <c r="D24" s="96">
        <f>COUNTA(D6,D8,D10,D12,D14,D16,D18,D20,D22)</f>
        <v>1</v>
      </c>
      <c r="E24" s="96">
        <f>COUNTA(E6,E8,E10,E12,E14,E16,E18,E20,E22)</f>
        <v>8</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c r="D28" s="90"/>
      <c r="E28" s="90" t="s">
        <v>36</v>
      </c>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c r="D30" s="90" t="s">
        <v>36</v>
      </c>
      <c r="E30" s="90"/>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c r="D32" s="90"/>
      <c r="E32" s="90" t="s">
        <v>36</v>
      </c>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c r="D34" s="90" t="s">
        <v>36</v>
      </c>
      <c r="E34" s="90"/>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0</v>
      </c>
      <c r="D36" s="96">
        <f>COUNTA(D28,D30,D32,D34)</f>
        <v>2</v>
      </c>
      <c r="E36" s="96">
        <f>COUNTA(E28,E30,E32,E34)</f>
        <v>2</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0</v>
      </c>
      <c r="D39" s="106">
        <f>D24*D57</f>
        <v>6</v>
      </c>
      <c r="E39" s="106">
        <f>E24*E57</f>
        <v>24</v>
      </c>
      <c r="F39" s="107">
        <f>SUM(C39:E39)</f>
        <v>30</v>
      </c>
      <c r="G39" s="106" t="str">
        <f>IF(F39&lt;C63,"BASSO",(IF(F39&lt;C62,"MEDIO","ALTO")))</f>
        <v>BASSO</v>
      </c>
    </row>
    <row r="40" spans="1:16" x14ac:dyDescent="0.2">
      <c r="B40" s="108" t="s">
        <v>5</v>
      </c>
      <c r="C40" s="109">
        <f>C36*C58</f>
        <v>0</v>
      </c>
      <c r="D40" s="109">
        <f>D36*D58</f>
        <v>8</v>
      </c>
      <c r="E40" s="109">
        <f>E36*E58</f>
        <v>4</v>
      </c>
      <c r="F40" s="110">
        <f>SUM(C40:E40)</f>
        <v>12</v>
      </c>
      <c r="G40" s="109" t="str">
        <f>IF(F40&lt;C68,"BASSO",(IF(F40&lt;C67,"MEDIO","ALTO")))</f>
        <v>MEDIO</v>
      </c>
    </row>
    <row r="41" spans="1:16" ht="16.5" thickBot="1" x14ac:dyDescent="0.3">
      <c r="B41" s="111" t="s">
        <v>67</v>
      </c>
      <c r="C41" s="112"/>
      <c r="D41" s="112"/>
      <c r="E41" s="112"/>
      <c r="F41" s="112"/>
      <c r="G41" s="112" t="str">
        <f>IF(I44=2,J44,(IF(I45=2,J45,(IF(I46=2,J46,(IF(I47=2,J47,(IF(I48=2,J48,(IF(I49=2,J49,(IF(I50=2,J50,(IF(I51=2,J51,J52)))))))))))))))</f>
        <v>BASSO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0</v>
      </c>
      <c r="I44" s="113">
        <f>SUM(G44:H44)</f>
        <v>0</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1</v>
      </c>
      <c r="I45" s="113">
        <f t="shared" ref="I45:I52" si="1">SUM(G45:H45)</f>
        <v>1</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0</v>
      </c>
      <c r="H46" s="113">
        <f>IF(G40=D46,1,0)</f>
        <v>0</v>
      </c>
      <c r="I46" s="113">
        <f t="shared" si="1"/>
        <v>0</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0</v>
      </c>
      <c r="I47" s="113">
        <f t="shared" si="1"/>
        <v>0</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0</v>
      </c>
      <c r="H48" s="113">
        <f>IF(G40=D48,1,0)</f>
        <v>1</v>
      </c>
      <c r="I48" s="113">
        <f t="shared" si="1"/>
        <v>1</v>
      </c>
      <c r="J48" s="113" t="str">
        <f t="shared" si="2"/>
        <v xml:space="preserve">  </v>
      </c>
      <c r="K48" s="123" t="s">
        <v>78</v>
      </c>
      <c r="L48" s="124" t="str">
        <f t="shared" si="3"/>
        <v xml:space="preserve"> </v>
      </c>
      <c r="M48" s="125" t="s">
        <v>78</v>
      </c>
      <c r="N48" s="124" t="str">
        <f t="shared" si="4"/>
        <v xml:space="preserve"> </v>
      </c>
      <c r="O48" s="125" t="s">
        <v>78</v>
      </c>
      <c r="P48" s="124" t="str">
        <f t="shared" si="5"/>
        <v xml:space="preserve"> </v>
      </c>
    </row>
    <row r="49" spans="2:16" ht="13.5" thickBot="1" x14ac:dyDescent="0.25">
      <c r="B49" s="113"/>
      <c r="C49" s="113" t="s">
        <v>34</v>
      </c>
      <c r="D49" s="113" t="s">
        <v>32</v>
      </c>
      <c r="E49" s="113" t="s">
        <v>33</v>
      </c>
      <c r="F49" s="113"/>
      <c r="G49" s="113">
        <f>IF(G39=C49,1,0)</f>
        <v>1</v>
      </c>
      <c r="H49" s="113">
        <f>IF(G40=D49,1,0)</f>
        <v>0</v>
      </c>
      <c r="I49" s="113">
        <f t="shared" si="1"/>
        <v>1</v>
      </c>
      <c r="J49" s="113" t="str">
        <f t="shared" si="2"/>
        <v xml:space="preserve">  </v>
      </c>
      <c r="K49" s="123" t="s">
        <v>81</v>
      </c>
      <c r="L49" s="124" t="str">
        <f t="shared" si="3"/>
        <v xml:space="preserve"> </v>
      </c>
      <c r="M49" s="125" t="s">
        <v>76</v>
      </c>
      <c r="N49" s="124" t="str">
        <f t="shared" si="4"/>
        <v xml:space="preserve"> </v>
      </c>
      <c r="O49" s="125" t="s">
        <v>78</v>
      </c>
      <c r="P49" s="124" t="str">
        <f t="shared" si="5"/>
        <v xml:space="preserve"> </v>
      </c>
    </row>
    <row r="50" spans="2:16" ht="13.5" thickBot="1" x14ac:dyDescent="0.25">
      <c r="B50" s="113"/>
      <c r="C50" s="113" t="s">
        <v>33</v>
      </c>
      <c r="D50" s="113" t="s">
        <v>34</v>
      </c>
      <c r="E50" s="113" t="s">
        <v>34</v>
      </c>
      <c r="F50" s="113"/>
      <c r="G50" s="113">
        <f>IF(G39=C50,1,0)</f>
        <v>0</v>
      </c>
      <c r="H50" s="113">
        <f>IF(G40=D50,1,0)</f>
        <v>0</v>
      </c>
      <c r="I50" s="113">
        <f t="shared" si="1"/>
        <v>0</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1</v>
      </c>
      <c r="H51" s="113">
        <f>IF(G40=D51,1,0)</f>
        <v>1</v>
      </c>
      <c r="I51" s="113">
        <f t="shared" si="1"/>
        <v>2</v>
      </c>
      <c r="J51" s="113" t="str">
        <f t="shared" si="2"/>
        <v>BASSO</v>
      </c>
      <c r="K51" s="126" t="s">
        <v>81</v>
      </c>
      <c r="L51" s="127" t="str">
        <f t="shared" si="3"/>
        <v>x</v>
      </c>
      <c r="M51" s="128" t="s">
        <v>78</v>
      </c>
      <c r="N51" s="127" t="str">
        <f t="shared" si="4"/>
        <v>x</v>
      </c>
      <c r="O51" s="128" t="s">
        <v>81</v>
      </c>
      <c r="P51" s="127" t="str">
        <f t="shared" si="5"/>
        <v>x</v>
      </c>
    </row>
    <row r="52" spans="2:16" ht="13.5" thickBot="1" x14ac:dyDescent="0.25">
      <c r="B52" s="113"/>
      <c r="C52" s="113" t="s">
        <v>34</v>
      </c>
      <c r="D52" s="113" t="s">
        <v>34</v>
      </c>
      <c r="E52" s="113" t="s">
        <v>82</v>
      </c>
      <c r="F52" s="113"/>
      <c r="G52" s="113">
        <f>IF(G39=C52,1,0)</f>
        <v>1</v>
      </c>
      <c r="H52" s="113">
        <f>IF(G40=D52,1,0)</f>
        <v>0</v>
      </c>
      <c r="I52" s="113">
        <f t="shared" si="1"/>
        <v>1</v>
      </c>
      <c r="J52" s="113" t="str">
        <f t="shared" si="2"/>
        <v xml:space="preserve">  </v>
      </c>
      <c r="K52" s="129" t="s">
        <v>81</v>
      </c>
      <c r="L52" s="130" t="str">
        <f t="shared" si="3"/>
        <v xml:space="preserve"> </v>
      </c>
      <c r="M52" s="131" t="s">
        <v>81</v>
      </c>
      <c r="N52" s="130" t="str">
        <f t="shared" si="4"/>
        <v xml:space="preserve"> </v>
      </c>
      <c r="O52" s="131" t="s">
        <v>83</v>
      </c>
      <c r="P52" s="130" t="str">
        <f t="shared" si="5"/>
        <v xml:space="preserve"> </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P69"/>
  <sheetViews>
    <sheetView zoomScaleNormal="100" workbookViewId="0">
      <selection activeCell="B3" sqref="B3"/>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176</v>
      </c>
      <c r="C2" s="83"/>
      <c r="D2" s="83"/>
      <c r="E2" s="83"/>
    </row>
    <row r="3" spans="1:9" ht="40.5" customHeight="1" x14ac:dyDescent="0.25">
      <c r="B3" s="83" t="s">
        <v>149</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c r="D6" s="90"/>
      <c r="E6" s="90" t="s">
        <v>36</v>
      </c>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c r="E8" s="90" t="s">
        <v>36</v>
      </c>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c r="D10" s="90" t="s">
        <v>36</v>
      </c>
      <c r="E10" s="90"/>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36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36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c r="E16" s="90" t="s">
        <v>36</v>
      </c>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36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36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c r="E22" s="93" t="s">
        <v>36</v>
      </c>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0</v>
      </c>
      <c r="D24" s="96">
        <f>COUNTA(D6,D8,D10,D12,D14,D16,D18,D20,D22)</f>
        <v>1</v>
      </c>
      <c r="E24" s="96">
        <f>COUNTA(E6,E8,E10,E12,E14,E16,E18,E20,E22)</f>
        <v>8</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c r="D28" s="90"/>
      <c r="E28" s="90" t="s">
        <v>36</v>
      </c>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c r="D30" s="90"/>
      <c r="E30" s="90" t="s">
        <v>36</v>
      </c>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c r="D32" s="90"/>
      <c r="E32" s="90" t="s">
        <v>36</v>
      </c>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c r="D34" s="90"/>
      <c r="E34" s="90" t="s">
        <v>36</v>
      </c>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0</v>
      </c>
      <c r="D36" s="96">
        <f>COUNTA(D28,D30,D32,D34)</f>
        <v>0</v>
      </c>
      <c r="E36" s="96">
        <f>COUNTA(E28,E30,E32,E34)</f>
        <v>4</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0</v>
      </c>
      <c r="D39" s="106">
        <f>D24*D57</f>
        <v>6</v>
      </c>
      <c r="E39" s="106">
        <f>E24*E57</f>
        <v>24</v>
      </c>
      <c r="F39" s="107">
        <f>SUM(C39:E39)</f>
        <v>30</v>
      </c>
      <c r="G39" s="106" t="str">
        <f>IF(F39&lt;C63,"BASSO",(IF(F39&lt;C62,"MEDIO","ALTO")))</f>
        <v>BASSO</v>
      </c>
    </row>
    <row r="40" spans="1:16" x14ac:dyDescent="0.2">
      <c r="B40" s="108" t="s">
        <v>5</v>
      </c>
      <c r="C40" s="109">
        <f>C36*C58</f>
        <v>0</v>
      </c>
      <c r="D40" s="109">
        <f>D36*D58</f>
        <v>0</v>
      </c>
      <c r="E40" s="109">
        <f>E36*E58</f>
        <v>8</v>
      </c>
      <c r="F40" s="110">
        <f>SUM(C40:E40)</f>
        <v>8</v>
      </c>
      <c r="G40" s="109" t="str">
        <f>IF(F40&lt;C68,"BASSO",(IF(F40&lt;C67,"MEDIO","ALTO")))</f>
        <v>BASSO</v>
      </c>
    </row>
    <row r="41" spans="1:16" ht="16.5" thickBot="1" x14ac:dyDescent="0.3">
      <c r="B41" s="111" t="s">
        <v>67</v>
      </c>
      <c r="C41" s="112"/>
      <c r="D41" s="112"/>
      <c r="E41" s="112"/>
      <c r="F41" s="112"/>
      <c r="G41" s="112" t="str">
        <f>IF(I44=2,J44,(IF(I45=2,J45,(IF(I46=2,J46,(IF(I47=2,J47,(IF(I48=2,J48,(IF(I49=2,J49,(IF(I50=2,J50,(IF(I51=2,J51,J52)))))))))))))))</f>
        <v>MINIMO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0</v>
      </c>
      <c r="I44" s="113">
        <f>SUM(G44:H44)</f>
        <v>0</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0</v>
      </c>
      <c r="I45" s="113">
        <f t="shared" ref="I45:I52" si="1">SUM(G45:H45)</f>
        <v>0</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0</v>
      </c>
      <c r="H46" s="113">
        <f>IF(G40=D46,1,0)</f>
        <v>0</v>
      </c>
      <c r="I46" s="113">
        <f t="shared" si="1"/>
        <v>0</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1</v>
      </c>
      <c r="I47" s="113">
        <f t="shared" si="1"/>
        <v>1</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0</v>
      </c>
      <c r="H48" s="113">
        <f>IF(G40=D48,1,0)</f>
        <v>0</v>
      </c>
      <c r="I48" s="113">
        <f t="shared" si="1"/>
        <v>0</v>
      </c>
      <c r="J48" s="113" t="str">
        <f t="shared" si="2"/>
        <v xml:space="preserve">  </v>
      </c>
      <c r="K48" s="123" t="s">
        <v>78</v>
      </c>
      <c r="L48" s="124" t="str">
        <f t="shared" si="3"/>
        <v xml:space="preserve"> </v>
      </c>
      <c r="M48" s="125" t="s">
        <v>78</v>
      </c>
      <c r="N48" s="124" t="str">
        <f t="shared" si="4"/>
        <v xml:space="preserve"> </v>
      </c>
      <c r="O48" s="125" t="s">
        <v>78</v>
      </c>
      <c r="P48" s="124" t="str">
        <f t="shared" si="5"/>
        <v xml:space="preserve"> </v>
      </c>
    </row>
    <row r="49" spans="2:16" ht="13.5" thickBot="1" x14ac:dyDescent="0.25">
      <c r="B49" s="113"/>
      <c r="C49" s="113" t="s">
        <v>34</v>
      </c>
      <c r="D49" s="113" t="s">
        <v>32</v>
      </c>
      <c r="E49" s="113" t="s">
        <v>33</v>
      </c>
      <c r="F49" s="113"/>
      <c r="G49" s="113">
        <f>IF(G39=C49,1,0)</f>
        <v>1</v>
      </c>
      <c r="H49" s="113">
        <f>IF(G40=D49,1,0)</f>
        <v>0</v>
      </c>
      <c r="I49" s="113">
        <f t="shared" si="1"/>
        <v>1</v>
      </c>
      <c r="J49" s="113" t="str">
        <f t="shared" si="2"/>
        <v xml:space="preserve">  </v>
      </c>
      <c r="K49" s="123" t="s">
        <v>81</v>
      </c>
      <c r="L49" s="124" t="str">
        <f t="shared" si="3"/>
        <v xml:space="preserve"> </v>
      </c>
      <c r="M49" s="125" t="s">
        <v>76</v>
      </c>
      <c r="N49" s="124" t="str">
        <f t="shared" si="4"/>
        <v xml:space="preserve"> </v>
      </c>
      <c r="O49" s="125" t="s">
        <v>78</v>
      </c>
      <c r="P49" s="124" t="str">
        <f t="shared" si="5"/>
        <v xml:space="preserve"> </v>
      </c>
    </row>
    <row r="50" spans="2:16" ht="13.5" thickBot="1" x14ac:dyDescent="0.25">
      <c r="B50" s="113"/>
      <c r="C50" s="113" t="s">
        <v>33</v>
      </c>
      <c r="D50" s="113" t="s">
        <v>34</v>
      </c>
      <c r="E50" s="113" t="s">
        <v>34</v>
      </c>
      <c r="F50" s="113"/>
      <c r="G50" s="113">
        <f>IF(G39=C50,1,0)</f>
        <v>0</v>
      </c>
      <c r="H50" s="113">
        <f>IF(G40=D50,1,0)</f>
        <v>1</v>
      </c>
      <c r="I50" s="113">
        <f t="shared" si="1"/>
        <v>1</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1</v>
      </c>
      <c r="H51" s="113">
        <f>IF(G40=D51,1,0)</f>
        <v>0</v>
      </c>
      <c r="I51" s="113">
        <f t="shared" si="1"/>
        <v>1</v>
      </c>
      <c r="J51" s="113" t="str">
        <f t="shared" si="2"/>
        <v xml:space="preserve">  </v>
      </c>
      <c r="K51" s="126" t="s">
        <v>81</v>
      </c>
      <c r="L51" s="127" t="str">
        <f t="shared" si="3"/>
        <v xml:space="preserve"> </v>
      </c>
      <c r="M51" s="128" t="s">
        <v>78</v>
      </c>
      <c r="N51" s="127" t="str">
        <f t="shared" si="4"/>
        <v xml:space="preserve"> </v>
      </c>
      <c r="O51" s="128" t="s">
        <v>81</v>
      </c>
      <c r="P51" s="127" t="str">
        <f t="shared" si="5"/>
        <v xml:space="preserve"> </v>
      </c>
    </row>
    <row r="52" spans="2:16" ht="13.5" thickBot="1" x14ac:dyDescent="0.25">
      <c r="B52" s="113"/>
      <c r="C52" s="113" t="s">
        <v>34</v>
      </c>
      <c r="D52" s="113" t="s">
        <v>34</v>
      </c>
      <c r="E52" s="113" t="s">
        <v>82</v>
      </c>
      <c r="F52" s="113"/>
      <c r="G52" s="113">
        <f>IF(G39=C52,1,0)</f>
        <v>1</v>
      </c>
      <c r="H52" s="113">
        <f>IF(G40=D52,1,0)</f>
        <v>1</v>
      </c>
      <c r="I52" s="113">
        <f t="shared" si="1"/>
        <v>2</v>
      </c>
      <c r="J52" s="113" t="str">
        <f t="shared" si="2"/>
        <v>MINIMO</v>
      </c>
      <c r="K52" s="129" t="s">
        <v>81</v>
      </c>
      <c r="L52" s="130" t="str">
        <f t="shared" si="3"/>
        <v>x</v>
      </c>
      <c r="M52" s="131" t="s">
        <v>81</v>
      </c>
      <c r="N52" s="130" t="str">
        <f t="shared" si="4"/>
        <v>x</v>
      </c>
      <c r="O52" s="131" t="s">
        <v>83</v>
      </c>
      <c r="P52" s="130" t="str">
        <f t="shared" si="5"/>
        <v>x</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P69"/>
  <sheetViews>
    <sheetView zoomScaleNormal="100" workbookViewId="0">
      <selection activeCell="G10" sqref="G10"/>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175</v>
      </c>
      <c r="C2" s="83"/>
      <c r="D2" s="83"/>
      <c r="E2" s="83"/>
    </row>
    <row r="3" spans="1:9" ht="40.5" customHeight="1" x14ac:dyDescent="0.25">
      <c r="B3" s="84" t="s">
        <v>150</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c r="D6" s="90"/>
      <c r="E6" s="90" t="s">
        <v>36</v>
      </c>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c r="E8" s="90" t="s">
        <v>36</v>
      </c>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t="s">
        <v>36</v>
      </c>
      <c r="D10" s="90"/>
      <c r="E10" s="90"/>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36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36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c r="E16" s="90" t="s">
        <v>36</v>
      </c>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36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36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c r="E22" s="93" t="s">
        <v>36</v>
      </c>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1</v>
      </c>
      <c r="D24" s="96">
        <f>COUNTA(D6,D8,D10,D12,D14,D16,D18,D20,D22)</f>
        <v>0</v>
      </c>
      <c r="E24" s="96">
        <f>COUNTA(E6,E8,E10,E12,E14,E16,E18,E20,E22)</f>
        <v>8</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c r="D28" s="90"/>
      <c r="E28" s="90" t="s">
        <v>36</v>
      </c>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c r="D30" s="90" t="s">
        <v>36</v>
      </c>
      <c r="E30" s="90"/>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c r="D32" s="90" t="s">
        <v>36</v>
      </c>
      <c r="E32" s="90"/>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c r="D34" s="90" t="s">
        <v>36</v>
      </c>
      <c r="E34" s="90"/>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0</v>
      </c>
      <c r="D36" s="96">
        <f>COUNTA(D28,D30,D32,D34)</f>
        <v>3</v>
      </c>
      <c r="E36" s="96">
        <f>COUNTA(E28,E30,E32,E34)</f>
        <v>1</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9</v>
      </c>
      <c r="D39" s="106">
        <f>D24*D57</f>
        <v>0</v>
      </c>
      <c r="E39" s="106">
        <f>E24*E57</f>
        <v>24</v>
      </c>
      <c r="F39" s="107">
        <f>SUM(C39:E39)</f>
        <v>33</v>
      </c>
      <c r="G39" s="106" t="str">
        <f>IF(F39&lt;C63,"BASSO",(IF(F39&lt;C62,"MEDIO","ALTO")))</f>
        <v>BASSO</v>
      </c>
    </row>
    <row r="40" spans="1:16" x14ac:dyDescent="0.2">
      <c r="B40" s="108" t="s">
        <v>5</v>
      </c>
      <c r="C40" s="109">
        <f>C36*C58</f>
        <v>0</v>
      </c>
      <c r="D40" s="109">
        <f>D36*D58</f>
        <v>12</v>
      </c>
      <c r="E40" s="109">
        <f>E36*E58</f>
        <v>2</v>
      </c>
      <c r="F40" s="110">
        <f>SUM(C40:E40)</f>
        <v>14</v>
      </c>
      <c r="G40" s="109" t="str">
        <f>IF(F40&lt;C68,"BASSO",(IF(F40&lt;C67,"MEDIO","ALTO")))</f>
        <v>MEDIO</v>
      </c>
    </row>
    <row r="41" spans="1:16" ht="16.5" thickBot="1" x14ac:dyDescent="0.3">
      <c r="B41" s="111" t="s">
        <v>67</v>
      </c>
      <c r="C41" s="112"/>
      <c r="D41" s="112"/>
      <c r="E41" s="112"/>
      <c r="F41" s="112"/>
      <c r="G41" s="112" t="str">
        <f>IF(I44=2,J44,(IF(I45=2,J45,(IF(I46=2,J46,(IF(I47=2,J47,(IF(I48=2,J48,(IF(I49=2,J49,(IF(I50=2,J50,(IF(I51=2,J51,J52)))))))))))))))</f>
        <v>BASSO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0</v>
      </c>
      <c r="I44" s="113">
        <f>SUM(G44:H44)</f>
        <v>0</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1</v>
      </c>
      <c r="I45" s="113">
        <f t="shared" ref="I45:I52" si="1">SUM(G45:H45)</f>
        <v>1</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0</v>
      </c>
      <c r="H46" s="113">
        <f>IF(G40=D46,1,0)</f>
        <v>0</v>
      </c>
      <c r="I46" s="113">
        <f t="shared" si="1"/>
        <v>0</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0</v>
      </c>
      <c r="I47" s="113">
        <f t="shared" si="1"/>
        <v>0</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0</v>
      </c>
      <c r="H48" s="113">
        <f>IF(G40=D48,1,0)</f>
        <v>1</v>
      </c>
      <c r="I48" s="113">
        <f t="shared" si="1"/>
        <v>1</v>
      </c>
      <c r="J48" s="113" t="str">
        <f t="shared" si="2"/>
        <v xml:space="preserve">  </v>
      </c>
      <c r="K48" s="123" t="s">
        <v>78</v>
      </c>
      <c r="L48" s="124" t="str">
        <f t="shared" si="3"/>
        <v xml:space="preserve"> </v>
      </c>
      <c r="M48" s="125" t="s">
        <v>78</v>
      </c>
      <c r="N48" s="124" t="str">
        <f t="shared" si="4"/>
        <v xml:space="preserve"> </v>
      </c>
      <c r="O48" s="125" t="s">
        <v>78</v>
      </c>
      <c r="P48" s="124" t="str">
        <f t="shared" si="5"/>
        <v xml:space="preserve"> </v>
      </c>
    </row>
    <row r="49" spans="2:16" ht="13.5" thickBot="1" x14ac:dyDescent="0.25">
      <c r="B49" s="113"/>
      <c r="C49" s="113" t="s">
        <v>34</v>
      </c>
      <c r="D49" s="113" t="s">
        <v>32</v>
      </c>
      <c r="E49" s="113" t="s">
        <v>33</v>
      </c>
      <c r="F49" s="113"/>
      <c r="G49" s="113">
        <f>IF(G39=C49,1,0)</f>
        <v>1</v>
      </c>
      <c r="H49" s="113">
        <f>IF(G40=D49,1,0)</f>
        <v>0</v>
      </c>
      <c r="I49" s="113">
        <f t="shared" si="1"/>
        <v>1</v>
      </c>
      <c r="J49" s="113" t="str">
        <f t="shared" si="2"/>
        <v xml:space="preserve">  </v>
      </c>
      <c r="K49" s="123" t="s">
        <v>81</v>
      </c>
      <c r="L49" s="124" t="str">
        <f t="shared" si="3"/>
        <v xml:space="preserve"> </v>
      </c>
      <c r="M49" s="125" t="s">
        <v>76</v>
      </c>
      <c r="N49" s="124" t="str">
        <f t="shared" si="4"/>
        <v xml:space="preserve"> </v>
      </c>
      <c r="O49" s="125" t="s">
        <v>78</v>
      </c>
      <c r="P49" s="124" t="str">
        <f t="shared" si="5"/>
        <v xml:space="preserve"> </v>
      </c>
    </row>
    <row r="50" spans="2:16" ht="13.5" thickBot="1" x14ac:dyDescent="0.25">
      <c r="B50" s="113"/>
      <c r="C50" s="113" t="s">
        <v>33</v>
      </c>
      <c r="D50" s="113" t="s">
        <v>34</v>
      </c>
      <c r="E50" s="113" t="s">
        <v>34</v>
      </c>
      <c r="F50" s="113"/>
      <c r="G50" s="113">
        <f>IF(G39=C50,1,0)</f>
        <v>0</v>
      </c>
      <c r="H50" s="113">
        <f>IF(G40=D50,1,0)</f>
        <v>0</v>
      </c>
      <c r="I50" s="113">
        <f t="shared" si="1"/>
        <v>0</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1</v>
      </c>
      <c r="H51" s="113">
        <f>IF(G40=D51,1,0)</f>
        <v>1</v>
      </c>
      <c r="I51" s="113">
        <f t="shared" si="1"/>
        <v>2</v>
      </c>
      <c r="J51" s="113" t="str">
        <f t="shared" si="2"/>
        <v>BASSO</v>
      </c>
      <c r="K51" s="126" t="s">
        <v>81</v>
      </c>
      <c r="L51" s="127" t="str">
        <f t="shared" si="3"/>
        <v>x</v>
      </c>
      <c r="M51" s="128" t="s">
        <v>78</v>
      </c>
      <c r="N51" s="127" t="str">
        <f t="shared" si="4"/>
        <v>x</v>
      </c>
      <c r="O51" s="128" t="s">
        <v>81</v>
      </c>
      <c r="P51" s="127" t="str">
        <f t="shared" si="5"/>
        <v>x</v>
      </c>
    </row>
    <row r="52" spans="2:16" ht="13.5" thickBot="1" x14ac:dyDescent="0.25">
      <c r="B52" s="113"/>
      <c r="C52" s="113" t="s">
        <v>34</v>
      </c>
      <c r="D52" s="113" t="s">
        <v>34</v>
      </c>
      <c r="E52" s="113" t="s">
        <v>82</v>
      </c>
      <c r="F52" s="113"/>
      <c r="G52" s="113">
        <f>IF(G39=C52,1,0)</f>
        <v>1</v>
      </c>
      <c r="H52" s="113">
        <f>IF(G40=D52,1,0)</f>
        <v>0</v>
      </c>
      <c r="I52" s="113">
        <f t="shared" si="1"/>
        <v>1</v>
      </c>
      <c r="J52" s="113" t="str">
        <f t="shared" si="2"/>
        <v xml:space="preserve">  </v>
      </c>
      <c r="K52" s="129" t="s">
        <v>81</v>
      </c>
      <c r="L52" s="130" t="str">
        <f t="shared" si="3"/>
        <v xml:space="preserve"> </v>
      </c>
      <c r="M52" s="131" t="s">
        <v>81</v>
      </c>
      <c r="N52" s="130" t="str">
        <f t="shared" si="4"/>
        <v xml:space="preserve"> </v>
      </c>
      <c r="O52" s="131" t="s">
        <v>83</v>
      </c>
      <c r="P52" s="130" t="str">
        <f t="shared" si="5"/>
        <v xml:space="preserve"> </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P69"/>
  <sheetViews>
    <sheetView zoomScaleNormal="100" workbookViewId="0">
      <selection activeCell="B2" sqref="B2"/>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177</v>
      </c>
      <c r="C2" s="83"/>
      <c r="D2" s="83"/>
      <c r="E2" s="83"/>
    </row>
    <row r="3" spans="1:9" ht="40.5" customHeight="1" x14ac:dyDescent="0.25">
      <c r="B3" s="84" t="s">
        <v>151</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c r="D6" s="90" t="s">
        <v>96</v>
      </c>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c r="E8" s="90" t="s">
        <v>96</v>
      </c>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t="s">
        <v>96</v>
      </c>
      <c r="D10" s="90"/>
      <c r="E10" s="90"/>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96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96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t="s">
        <v>96</v>
      </c>
      <c r="E16" s="90"/>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96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96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c r="E22" s="93" t="s">
        <v>96</v>
      </c>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1</v>
      </c>
      <c r="D24" s="96">
        <f>COUNTA(D6,D8,D10,D12,D14,D16,D18,D20,D22)</f>
        <v>2</v>
      </c>
      <c r="E24" s="96">
        <f>COUNTA(E6,E8,E10,E12,E14,E16,E18,E20,E22)</f>
        <v>6</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c r="D28" s="90" t="s">
        <v>96</v>
      </c>
      <c r="E28" s="90"/>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c r="D30" s="90" t="s">
        <v>96</v>
      </c>
      <c r="E30" s="90"/>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c r="D32" s="90" t="s">
        <v>96</v>
      </c>
      <c r="E32" s="90"/>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c r="D34" s="90" t="s">
        <v>96</v>
      </c>
      <c r="E34" s="90"/>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0</v>
      </c>
      <c r="D36" s="96">
        <f>COUNTA(D28,D30,D32,D34)</f>
        <v>4</v>
      </c>
      <c r="E36" s="96">
        <f>COUNTA(E28,E30,E32,E34)</f>
        <v>0</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9</v>
      </c>
      <c r="D39" s="106">
        <f>D24*D57</f>
        <v>12</v>
      </c>
      <c r="E39" s="106">
        <f>E24*E57</f>
        <v>18</v>
      </c>
      <c r="F39" s="107">
        <f>SUM(C39:E39)</f>
        <v>39</v>
      </c>
      <c r="G39" s="106" t="str">
        <f>IF(F39&lt;C63,"BASSO",(IF(F39&lt;C62,"MEDIO","ALTO")))</f>
        <v>BASSO</v>
      </c>
    </row>
    <row r="40" spans="1:16" x14ac:dyDescent="0.2">
      <c r="B40" s="108" t="s">
        <v>5</v>
      </c>
      <c r="C40" s="109">
        <f>C36*C58</f>
        <v>0</v>
      </c>
      <c r="D40" s="109">
        <f>D36*D58</f>
        <v>16</v>
      </c>
      <c r="E40" s="109">
        <f>E36*E58</f>
        <v>0</v>
      </c>
      <c r="F40" s="110">
        <f>SUM(C40:E40)</f>
        <v>16</v>
      </c>
      <c r="G40" s="109" t="str">
        <f>IF(F40&lt;C68,"BASSO",(IF(F40&lt;C67,"MEDIO","ALTO")))</f>
        <v>MEDIO</v>
      </c>
    </row>
    <row r="41" spans="1:16" ht="16.5" thickBot="1" x14ac:dyDescent="0.3">
      <c r="B41" s="111" t="s">
        <v>67</v>
      </c>
      <c r="C41" s="112"/>
      <c r="D41" s="112"/>
      <c r="E41" s="112"/>
      <c r="F41" s="112"/>
      <c r="G41" s="112" t="str">
        <f>IF(I44=2,J44,(IF(I45=2,J45,(IF(I46=2,J46,(IF(I47=2,J47,(IF(I48=2,J48,(IF(I49=2,J49,(IF(I50=2,J50,(IF(I51=2,J51,J52)))))))))))))))</f>
        <v>BASSO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0</v>
      </c>
      <c r="I44" s="113">
        <f>SUM(G44:H44)</f>
        <v>0</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1</v>
      </c>
      <c r="I45" s="113">
        <f t="shared" ref="I45:I52" si="1">SUM(G45:H45)</f>
        <v>1</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0</v>
      </c>
      <c r="H46" s="113">
        <f>IF(G40=D46,1,0)</f>
        <v>0</v>
      </c>
      <c r="I46" s="113">
        <f t="shared" si="1"/>
        <v>0</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0</v>
      </c>
      <c r="I47" s="113">
        <f t="shared" si="1"/>
        <v>0</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0</v>
      </c>
      <c r="H48" s="113">
        <f>IF(G40=D48,1,0)</f>
        <v>1</v>
      </c>
      <c r="I48" s="113">
        <f t="shared" si="1"/>
        <v>1</v>
      </c>
      <c r="J48" s="113" t="str">
        <f t="shared" si="2"/>
        <v xml:space="preserve">  </v>
      </c>
      <c r="K48" s="123" t="s">
        <v>78</v>
      </c>
      <c r="L48" s="124" t="str">
        <f t="shared" si="3"/>
        <v xml:space="preserve"> </v>
      </c>
      <c r="M48" s="125" t="s">
        <v>78</v>
      </c>
      <c r="N48" s="124" t="str">
        <f t="shared" si="4"/>
        <v xml:space="preserve"> </v>
      </c>
      <c r="O48" s="125" t="s">
        <v>78</v>
      </c>
      <c r="P48" s="124" t="str">
        <f t="shared" si="5"/>
        <v xml:space="preserve"> </v>
      </c>
    </row>
    <row r="49" spans="2:16" ht="13.5" thickBot="1" x14ac:dyDescent="0.25">
      <c r="B49" s="113"/>
      <c r="C49" s="113" t="s">
        <v>34</v>
      </c>
      <c r="D49" s="113" t="s">
        <v>32</v>
      </c>
      <c r="E49" s="113" t="s">
        <v>33</v>
      </c>
      <c r="F49" s="113"/>
      <c r="G49" s="113">
        <f>IF(G39=C49,1,0)</f>
        <v>1</v>
      </c>
      <c r="H49" s="113">
        <f>IF(G40=D49,1,0)</f>
        <v>0</v>
      </c>
      <c r="I49" s="113">
        <f t="shared" si="1"/>
        <v>1</v>
      </c>
      <c r="J49" s="113" t="str">
        <f t="shared" si="2"/>
        <v xml:space="preserve">  </v>
      </c>
      <c r="K49" s="123" t="s">
        <v>81</v>
      </c>
      <c r="L49" s="124" t="str">
        <f t="shared" si="3"/>
        <v xml:space="preserve"> </v>
      </c>
      <c r="M49" s="125" t="s">
        <v>76</v>
      </c>
      <c r="N49" s="124" t="str">
        <f t="shared" si="4"/>
        <v xml:space="preserve"> </v>
      </c>
      <c r="O49" s="125" t="s">
        <v>78</v>
      </c>
      <c r="P49" s="124" t="str">
        <f t="shared" si="5"/>
        <v xml:space="preserve"> </v>
      </c>
    </row>
    <row r="50" spans="2:16" ht="13.5" thickBot="1" x14ac:dyDescent="0.25">
      <c r="B50" s="113"/>
      <c r="C50" s="113" t="s">
        <v>33</v>
      </c>
      <c r="D50" s="113" t="s">
        <v>34</v>
      </c>
      <c r="E50" s="113" t="s">
        <v>34</v>
      </c>
      <c r="F50" s="113"/>
      <c r="G50" s="113">
        <f>IF(G39=C50,1,0)</f>
        <v>0</v>
      </c>
      <c r="H50" s="113">
        <f>IF(G40=D50,1,0)</f>
        <v>0</v>
      </c>
      <c r="I50" s="113">
        <f t="shared" si="1"/>
        <v>0</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1</v>
      </c>
      <c r="H51" s="113">
        <f>IF(G40=D51,1,0)</f>
        <v>1</v>
      </c>
      <c r="I51" s="113">
        <f t="shared" si="1"/>
        <v>2</v>
      </c>
      <c r="J51" s="113" t="str">
        <f t="shared" si="2"/>
        <v>BASSO</v>
      </c>
      <c r="K51" s="126" t="s">
        <v>81</v>
      </c>
      <c r="L51" s="127" t="str">
        <f t="shared" si="3"/>
        <v>x</v>
      </c>
      <c r="M51" s="128" t="s">
        <v>78</v>
      </c>
      <c r="N51" s="127" t="str">
        <f t="shared" si="4"/>
        <v>x</v>
      </c>
      <c r="O51" s="128" t="s">
        <v>81</v>
      </c>
      <c r="P51" s="127" t="str">
        <f t="shared" si="5"/>
        <v>x</v>
      </c>
    </row>
    <row r="52" spans="2:16" ht="13.5" thickBot="1" x14ac:dyDescent="0.25">
      <c r="B52" s="113"/>
      <c r="C52" s="113" t="s">
        <v>34</v>
      </c>
      <c r="D52" s="113" t="s">
        <v>34</v>
      </c>
      <c r="E52" s="113" t="s">
        <v>82</v>
      </c>
      <c r="F52" s="113"/>
      <c r="G52" s="113">
        <f>IF(G39=C52,1,0)</f>
        <v>1</v>
      </c>
      <c r="H52" s="113">
        <f>IF(G40=D52,1,0)</f>
        <v>0</v>
      </c>
      <c r="I52" s="113">
        <f t="shared" si="1"/>
        <v>1</v>
      </c>
      <c r="J52" s="113" t="str">
        <f t="shared" si="2"/>
        <v xml:space="preserve">  </v>
      </c>
      <c r="K52" s="129" t="s">
        <v>81</v>
      </c>
      <c r="L52" s="130" t="str">
        <f t="shared" si="3"/>
        <v xml:space="preserve"> </v>
      </c>
      <c r="M52" s="131" t="s">
        <v>81</v>
      </c>
      <c r="N52" s="130" t="str">
        <f t="shared" si="4"/>
        <v xml:space="preserve"> </v>
      </c>
      <c r="O52" s="131" t="s">
        <v>83</v>
      </c>
      <c r="P52" s="130" t="str">
        <f t="shared" si="5"/>
        <v xml:space="preserve"> </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P69"/>
  <sheetViews>
    <sheetView zoomScaleNormal="100" workbookViewId="0">
      <selection activeCell="B2" sqref="B2"/>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176</v>
      </c>
      <c r="C2" s="83"/>
      <c r="D2" s="83"/>
      <c r="E2" s="83"/>
    </row>
    <row r="3" spans="1:9" ht="40.5" customHeight="1" x14ac:dyDescent="0.25">
      <c r="B3" s="84" t="s">
        <v>152</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t="s">
        <v>96</v>
      </c>
      <c r="D6" s="90"/>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c r="E8" s="90" t="s">
        <v>96</v>
      </c>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t="s">
        <v>96</v>
      </c>
      <c r="D10" s="90"/>
      <c r="E10" s="90"/>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96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96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t="s">
        <v>96</v>
      </c>
      <c r="E16" s="90"/>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96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96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c r="E22" s="93" t="s">
        <v>96</v>
      </c>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2</v>
      </c>
      <c r="D24" s="96">
        <f>COUNTA(D6,D8,D10,D12,D14,D16,D18,D20,D22)</f>
        <v>1</v>
      </c>
      <c r="E24" s="96">
        <f>COUNTA(E6,E8,E10,E12,E14,E16,E18,E20,E22)</f>
        <v>6</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c r="D28" s="90"/>
      <c r="E28" s="90" t="s">
        <v>96</v>
      </c>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c r="D30" s="90" t="s">
        <v>96</v>
      </c>
      <c r="E30" s="90"/>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c r="D32" s="90" t="s">
        <v>96</v>
      </c>
      <c r="E32" s="90"/>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c r="D34" s="90"/>
      <c r="E34" s="90" t="s">
        <v>96</v>
      </c>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0</v>
      </c>
      <c r="D36" s="96">
        <f>COUNTA(D28,D30,D32,D34)</f>
        <v>2</v>
      </c>
      <c r="E36" s="96">
        <f>COUNTA(E28,E30,E32,E34)</f>
        <v>2</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18</v>
      </c>
      <c r="D39" s="106">
        <f>D24*D57</f>
        <v>6</v>
      </c>
      <c r="E39" s="106">
        <f>E24*E57</f>
        <v>18</v>
      </c>
      <c r="F39" s="107">
        <f>SUM(C39:E39)</f>
        <v>42</v>
      </c>
      <c r="G39" s="106" t="str">
        <f>IF(F39&lt;C63,"BASSO",(IF(F39&lt;C62,"MEDIO","ALTO")))</f>
        <v>MEDIO</v>
      </c>
    </row>
    <row r="40" spans="1:16" x14ac:dyDescent="0.2">
      <c r="B40" s="108" t="s">
        <v>5</v>
      </c>
      <c r="C40" s="109">
        <f>C36*C58</f>
        <v>0</v>
      </c>
      <c r="D40" s="109">
        <f>D36*D58</f>
        <v>8</v>
      </c>
      <c r="E40" s="109">
        <f>E36*E58</f>
        <v>4</v>
      </c>
      <c r="F40" s="110">
        <f>SUM(C40:E40)</f>
        <v>12</v>
      </c>
      <c r="G40" s="109" t="str">
        <f>IF(F40&lt;C68,"BASSO",(IF(F40&lt;C67,"MEDIO","ALTO")))</f>
        <v>MEDIO</v>
      </c>
    </row>
    <row r="41" spans="1:16" ht="16.5" thickBot="1" x14ac:dyDescent="0.3">
      <c r="B41" s="111" t="s">
        <v>67</v>
      </c>
      <c r="C41" s="112"/>
      <c r="D41" s="112"/>
      <c r="E41" s="112"/>
      <c r="F41" s="112"/>
      <c r="G41" s="112" t="str">
        <f>IF(I44=2,J44,(IF(I45=2,J45,(IF(I46=2,J46,(IF(I47=2,J47,(IF(I48=2,J48,(IF(I49=2,J49,(IF(I50=2,J50,(IF(I51=2,J51,J52)))))))))))))))</f>
        <v>MEDIO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0</v>
      </c>
      <c r="I44" s="113">
        <f>SUM(G44:H44)</f>
        <v>0</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1</v>
      </c>
      <c r="I45" s="113">
        <f t="shared" ref="I45:I52" si="1">SUM(G45:H45)</f>
        <v>1</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1</v>
      </c>
      <c r="H46" s="113">
        <f>IF(G40=D46,1,0)</f>
        <v>0</v>
      </c>
      <c r="I46" s="113">
        <f t="shared" si="1"/>
        <v>1</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0</v>
      </c>
      <c r="I47" s="113">
        <f t="shared" si="1"/>
        <v>0</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1</v>
      </c>
      <c r="H48" s="113">
        <f>IF(G40=D48,1,0)</f>
        <v>1</v>
      </c>
      <c r="I48" s="113">
        <f t="shared" si="1"/>
        <v>2</v>
      </c>
      <c r="J48" s="113" t="str">
        <f t="shared" si="2"/>
        <v>MEDIO</v>
      </c>
      <c r="K48" s="123" t="s">
        <v>78</v>
      </c>
      <c r="L48" s="124" t="str">
        <f t="shared" si="3"/>
        <v>x</v>
      </c>
      <c r="M48" s="125" t="s">
        <v>78</v>
      </c>
      <c r="N48" s="124" t="str">
        <f t="shared" si="4"/>
        <v>x</v>
      </c>
      <c r="O48" s="125" t="s">
        <v>78</v>
      </c>
      <c r="P48" s="124" t="str">
        <f t="shared" si="5"/>
        <v>x</v>
      </c>
    </row>
    <row r="49" spans="2:16" ht="13.5" thickBot="1" x14ac:dyDescent="0.25">
      <c r="B49" s="113"/>
      <c r="C49" s="113" t="s">
        <v>34</v>
      </c>
      <c r="D49" s="113" t="s">
        <v>32</v>
      </c>
      <c r="E49" s="113" t="s">
        <v>33</v>
      </c>
      <c r="F49" s="113"/>
      <c r="G49" s="113">
        <f>IF(G39=C49,1,0)</f>
        <v>0</v>
      </c>
      <c r="H49" s="113">
        <f>IF(G40=D49,1,0)</f>
        <v>0</v>
      </c>
      <c r="I49" s="113">
        <f t="shared" si="1"/>
        <v>0</v>
      </c>
      <c r="J49" s="113" t="str">
        <f t="shared" si="2"/>
        <v xml:space="preserve">  </v>
      </c>
      <c r="K49" s="123" t="s">
        <v>81</v>
      </c>
      <c r="L49" s="124" t="str">
        <f t="shared" si="3"/>
        <v xml:space="preserve"> </v>
      </c>
      <c r="M49" s="125" t="s">
        <v>76</v>
      </c>
      <c r="N49" s="124" t="str">
        <f t="shared" si="4"/>
        <v xml:space="preserve"> </v>
      </c>
      <c r="O49" s="125" t="s">
        <v>78</v>
      </c>
      <c r="P49" s="124" t="str">
        <f t="shared" si="5"/>
        <v xml:space="preserve"> </v>
      </c>
    </row>
    <row r="50" spans="2:16" ht="13.5" thickBot="1" x14ac:dyDescent="0.25">
      <c r="B50" s="113"/>
      <c r="C50" s="113" t="s">
        <v>33</v>
      </c>
      <c r="D50" s="113" t="s">
        <v>34</v>
      </c>
      <c r="E50" s="113" t="s">
        <v>34</v>
      </c>
      <c r="F50" s="113"/>
      <c r="G50" s="113">
        <f>IF(G39=C50,1,0)</f>
        <v>1</v>
      </c>
      <c r="H50" s="113">
        <f>IF(G40=D50,1,0)</f>
        <v>0</v>
      </c>
      <c r="I50" s="113">
        <f t="shared" si="1"/>
        <v>1</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0</v>
      </c>
      <c r="H51" s="113">
        <f>IF(G40=D51,1,0)</f>
        <v>1</v>
      </c>
      <c r="I51" s="113">
        <f t="shared" si="1"/>
        <v>1</v>
      </c>
      <c r="J51" s="113" t="str">
        <f t="shared" si="2"/>
        <v xml:space="preserve">  </v>
      </c>
      <c r="K51" s="126" t="s">
        <v>81</v>
      </c>
      <c r="L51" s="127" t="str">
        <f t="shared" si="3"/>
        <v xml:space="preserve"> </v>
      </c>
      <c r="M51" s="128" t="s">
        <v>78</v>
      </c>
      <c r="N51" s="127" t="str">
        <f t="shared" si="4"/>
        <v xml:space="preserve"> </v>
      </c>
      <c r="O51" s="128" t="s">
        <v>81</v>
      </c>
      <c r="P51" s="127" t="str">
        <f t="shared" si="5"/>
        <v xml:space="preserve"> </v>
      </c>
    </row>
    <row r="52" spans="2:16" ht="13.5" thickBot="1" x14ac:dyDescent="0.25">
      <c r="B52" s="113"/>
      <c r="C52" s="113" t="s">
        <v>34</v>
      </c>
      <c r="D52" s="113" t="s">
        <v>34</v>
      </c>
      <c r="E52" s="113" t="s">
        <v>82</v>
      </c>
      <c r="F52" s="113"/>
      <c r="G52" s="113">
        <f>IF(G39=C52,1,0)</f>
        <v>0</v>
      </c>
      <c r="H52" s="113">
        <f>IF(G40=D52,1,0)</f>
        <v>0</v>
      </c>
      <c r="I52" s="113">
        <f t="shared" si="1"/>
        <v>0</v>
      </c>
      <c r="J52" s="113" t="str">
        <f t="shared" si="2"/>
        <v xml:space="preserve">  </v>
      </c>
      <c r="K52" s="129" t="s">
        <v>81</v>
      </c>
      <c r="L52" s="130" t="str">
        <f t="shared" si="3"/>
        <v xml:space="preserve"> </v>
      </c>
      <c r="M52" s="131" t="s">
        <v>81</v>
      </c>
      <c r="N52" s="130" t="str">
        <f t="shared" si="4"/>
        <v xml:space="preserve"> </v>
      </c>
      <c r="O52" s="131" t="s">
        <v>83</v>
      </c>
      <c r="P52" s="130" t="str">
        <f t="shared" si="5"/>
        <v xml:space="preserve"> </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P69"/>
  <sheetViews>
    <sheetView zoomScaleNormal="100" workbookViewId="0">
      <selection activeCell="B2" sqref="B2"/>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175</v>
      </c>
      <c r="C2" s="83"/>
      <c r="D2" s="83"/>
      <c r="E2" s="83"/>
    </row>
    <row r="3" spans="1:9" ht="40.5" customHeight="1" x14ac:dyDescent="0.25">
      <c r="B3" s="84" t="s">
        <v>153</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t="s">
        <v>96</v>
      </c>
      <c r="D6" s="90"/>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c r="E8" s="90" t="s">
        <v>96</v>
      </c>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t="s">
        <v>96</v>
      </c>
      <c r="D10" s="90"/>
      <c r="E10" s="90"/>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t="s">
        <v>96</v>
      </c>
      <c r="E12" s="90"/>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96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c r="E16" s="90" t="s">
        <v>96</v>
      </c>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96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96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c r="E22" s="93" t="s">
        <v>96</v>
      </c>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2</v>
      </c>
      <c r="D24" s="96">
        <f>COUNTA(D6,D8,D10,D12,D14,D16,D18,D20,D22)</f>
        <v>1</v>
      </c>
      <c r="E24" s="96">
        <f>COUNTA(E6,E8,E10,E12,E14,E16,E18,E20,E22)</f>
        <v>6</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c r="D28" s="90" t="s">
        <v>96</v>
      </c>
      <c r="E28" s="90"/>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c r="D30" s="90" t="s">
        <v>96</v>
      </c>
      <c r="E30" s="90"/>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t="s">
        <v>96</v>
      </c>
      <c r="D32" s="90"/>
      <c r="E32" s="90"/>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c r="D34" s="90" t="s">
        <v>96</v>
      </c>
      <c r="E34" s="90"/>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1</v>
      </c>
      <c r="D36" s="96">
        <f>COUNTA(D28,D30,D32,D34)</f>
        <v>3</v>
      </c>
      <c r="E36" s="96">
        <f>COUNTA(E28,E30,E32,E34)</f>
        <v>0</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18</v>
      </c>
      <c r="D39" s="106">
        <f>D24*D57</f>
        <v>6</v>
      </c>
      <c r="E39" s="106">
        <f>E24*E57</f>
        <v>18</v>
      </c>
      <c r="F39" s="107">
        <f>SUM(C39:E39)</f>
        <v>42</v>
      </c>
      <c r="G39" s="106" t="str">
        <f>IF(F39&lt;C63,"BASSO",(IF(F39&lt;C62,"MEDIO","ALTO")))</f>
        <v>MEDIO</v>
      </c>
    </row>
    <row r="40" spans="1:16" x14ac:dyDescent="0.2">
      <c r="B40" s="108" t="s">
        <v>5</v>
      </c>
      <c r="C40" s="109">
        <f>C36*C58</f>
        <v>6</v>
      </c>
      <c r="D40" s="109">
        <f>D36*D58</f>
        <v>12</v>
      </c>
      <c r="E40" s="109">
        <f>E36*E58</f>
        <v>0</v>
      </c>
      <c r="F40" s="110">
        <f>SUM(C40:E40)</f>
        <v>18</v>
      </c>
      <c r="G40" s="109" t="str">
        <f>IF(F40&lt;C68,"BASSO",(IF(F40&lt;C67,"MEDIO","ALTO")))</f>
        <v>ALTO</v>
      </c>
    </row>
    <row r="41" spans="1:16" ht="16.5" thickBot="1" x14ac:dyDescent="0.3">
      <c r="B41" s="111" t="s">
        <v>67</v>
      </c>
      <c r="C41" s="112"/>
      <c r="D41" s="112"/>
      <c r="E41" s="112"/>
      <c r="F41" s="112"/>
      <c r="G41" s="112" t="str">
        <f>IF(I44=2,J44,(IF(I45=2,J45,(IF(I46=2,J46,(IF(I47=2,J47,(IF(I48=2,J48,(IF(I49=2,J49,(IF(I50=2,J50,(IF(I51=2,J51,J52)))))))))))))))</f>
        <v>CRITICO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1</v>
      </c>
      <c r="I44" s="113">
        <f>SUM(G44:H44)</f>
        <v>1</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0</v>
      </c>
      <c r="I45" s="113">
        <f t="shared" ref="I45:I52" si="1">SUM(G45:H45)</f>
        <v>0</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1</v>
      </c>
      <c r="H46" s="113">
        <f>IF(G40=D46,1,0)</f>
        <v>1</v>
      </c>
      <c r="I46" s="113">
        <f t="shared" si="1"/>
        <v>2</v>
      </c>
      <c r="J46" s="113" t="str">
        <f t="shared" si="2"/>
        <v>CRITICO</v>
      </c>
      <c r="K46" s="120" t="s">
        <v>78</v>
      </c>
      <c r="L46" s="121" t="str">
        <f t="shared" si="3"/>
        <v>x</v>
      </c>
      <c r="M46" s="122" t="s">
        <v>76</v>
      </c>
      <c r="N46" s="121" t="str">
        <f t="shared" si="4"/>
        <v>x</v>
      </c>
      <c r="O46" s="122" t="s">
        <v>79</v>
      </c>
      <c r="P46" s="121" t="str">
        <f t="shared" si="5"/>
        <v>x</v>
      </c>
    </row>
    <row r="47" spans="1:16" ht="13.5" thickBot="1" x14ac:dyDescent="0.25">
      <c r="B47" s="113"/>
      <c r="C47" s="113" t="s">
        <v>32</v>
      </c>
      <c r="D47" s="113" t="s">
        <v>34</v>
      </c>
      <c r="E47" s="113" t="s">
        <v>33</v>
      </c>
      <c r="F47" s="113"/>
      <c r="G47" s="113">
        <f>IF(G39=C47,1,0)</f>
        <v>0</v>
      </c>
      <c r="H47" s="113">
        <f>IF(G40=D47,1,0)</f>
        <v>0</v>
      </c>
      <c r="I47" s="113">
        <f t="shared" si="1"/>
        <v>0</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1</v>
      </c>
      <c r="H48" s="113">
        <f>IF(G40=D48,1,0)</f>
        <v>0</v>
      </c>
      <c r="I48" s="113">
        <f t="shared" si="1"/>
        <v>1</v>
      </c>
      <c r="J48" s="113" t="str">
        <f t="shared" si="2"/>
        <v xml:space="preserve">  </v>
      </c>
      <c r="K48" s="123" t="s">
        <v>78</v>
      </c>
      <c r="L48" s="124" t="str">
        <f t="shared" si="3"/>
        <v xml:space="preserve"> </v>
      </c>
      <c r="M48" s="125" t="s">
        <v>78</v>
      </c>
      <c r="N48" s="124" t="str">
        <f t="shared" si="4"/>
        <v xml:space="preserve"> </v>
      </c>
      <c r="O48" s="125" t="s">
        <v>78</v>
      </c>
      <c r="P48" s="124" t="str">
        <f t="shared" si="5"/>
        <v xml:space="preserve"> </v>
      </c>
    </row>
    <row r="49" spans="2:16" ht="13.5" thickBot="1" x14ac:dyDescent="0.25">
      <c r="B49" s="113"/>
      <c r="C49" s="113" t="s">
        <v>34</v>
      </c>
      <c r="D49" s="113" t="s">
        <v>32</v>
      </c>
      <c r="E49" s="113" t="s">
        <v>33</v>
      </c>
      <c r="F49" s="113"/>
      <c r="G49" s="113">
        <f>IF(G39=C49,1,0)</f>
        <v>0</v>
      </c>
      <c r="H49" s="113">
        <f>IF(G40=D49,1,0)</f>
        <v>1</v>
      </c>
      <c r="I49" s="113">
        <f t="shared" si="1"/>
        <v>1</v>
      </c>
      <c r="J49" s="113" t="str">
        <f t="shared" si="2"/>
        <v xml:space="preserve">  </v>
      </c>
      <c r="K49" s="123" t="s">
        <v>81</v>
      </c>
      <c r="L49" s="124" t="str">
        <f t="shared" si="3"/>
        <v xml:space="preserve"> </v>
      </c>
      <c r="M49" s="125" t="s">
        <v>76</v>
      </c>
      <c r="N49" s="124" t="str">
        <f t="shared" si="4"/>
        <v xml:space="preserve"> </v>
      </c>
      <c r="O49" s="125" t="s">
        <v>78</v>
      </c>
      <c r="P49" s="124" t="str">
        <f t="shared" si="5"/>
        <v xml:space="preserve"> </v>
      </c>
    </row>
    <row r="50" spans="2:16" ht="13.5" thickBot="1" x14ac:dyDescent="0.25">
      <c r="B50" s="113"/>
      <c r="C50" s="113" t="s">
        <v>33</v>
      </c>
      <c r="D50" s="113" t="s">
        <v>34</v>
      </c>
      <c r="E50" s="113" t="s">
        <v>34</v>
      </c>
      <c r="F50" s="113"/>
      <c r="G50" s="113">
        <f>IF(G39=C50,1,0)</f>
        <v>1</v>
      </c>
      <c r="H50" s="113">
        <f>IF(G40=D50,1,0)</f>
        <v>0</v>
      </c>
      <c r="I50" s="113">
        <f t="shared" si="1"/>
        <v>1</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0</v>
      </c>
      <c r="H51" s="113">
        <f>IF(G40=D51,1,0)</f>
        <v>0</v>
      </c>
      <c r="I51" s="113">
        <f t="shared" si="1"/>
        <v>0</v>
      </c>
      <c r="J51" s="113" t="str">
        <f t="shared" si="2"/>
        <v xml:space="preserve">  </v>
      </c>
      <c r="K51" s="126" t="s">
        <v>81</v>
      </c>
      <c r="L51" s="127" t="str">
        <f t="shared" si="3"/>
        <v xml:space="preserve"> </v>
      </c>
      <c r="M51" s="128" t="s">
        <v>78</v>
      </c>
      <c r="N51" s="127" t="str">
        <f t="shared" si="4"/>
        <v xml:space="preserve"> </v>
      </c>
      <c r="O51" s="128" t="s">
        <v>81</v>
      </c>
      <c r="P51" s="127" t="str">
        <f t="shared" si="5"/>
        <v xml:space="preserve"> </v>
      </c>
    </row>
    <row r="52" spans="2:16" ht="13.5" thickBot="1" x14ac:dyDescent="0.25">
      <c r="B52" s="113"/>
      <c r="C52" s="113" t="s">
        <v>34</v>
      </c>
      <c r="D52" s="113" t="s">
        <v>34</v>
      </c>
      <c r="E52" s="113" t="s">
        <v>82</v>
      </c>
      <c r="F52" s="113"/>
      <c r="G52" s="113">
        <f>IF(G39=C52,1,0)</f>
        <v>0</v>
      </c>
      <c r="H52" s="113">
        <f>IF(G40=D52,1,0)</f>
        <v>0</v>
      </c>
      <c r="I52" s="113">
        <f t="shared" si="1"/>
        <v>0</v>
      </c>
      <c r="J52" s="113" t="str">
        <f t="shared" si="2"/>
        <v xml:space="preserve">  </v>
      </c>
      <c r="K52" s="129" t="s">
        <v>81</v>
      </c>
      <c r="L52" s="130" t="str">
        <f t="shared" si="3"/>
        <v xml:space="preserve"> </v>
      </c>
      <c r="M52" s="131" t="s">
        <v>81</v>
      </c>
      <c r="N52" s="130" t="str">
        <f t="shared" si="4"/>
        <v xml:space="preserve"> </v>
      </c>
      <c r="O52" s="131" t="s">
        <v>83</v>
      </c>
      <c r="P52" s="130" t="str">
        <f t="shared" si="5"/>
        <v xml:space="preserve"> </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L69"/>
  <sheetViews>
    <sheetView zoomScaleNormal="100" workbookViewId="0">
      <selection activeCell="B2" sqref="B2"/>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166</v>
      </c>
      <c r="C2" s="21"/>
      <c r="D2" s="21"/>
      <c r="E2" s="21"/>
    </row>
    <row r="3" spans="1:9" ht="40.5" customHeight="1" x14ac:dyDescent="0.25">
      <c r="B3" s="79" t="s">
        <v>94</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t="s">
        <v>36</v>
      </c>
      <c r="D6" s="28"/>
      <c r="E6" s="28"/>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t="s">
        <v>36</v>
      </c>
      <c r="D8" s="28"/>
      <c r="E8" s="28"/>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t="s">
        <v>36</v>
      </c>
      <c r="D10" s="28"/>
      <c r="E10" s="28"/>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t="s">
        <v>36</v>
      </c>
      <c r="D12" s="28"/>
      <c r="E12" s="28"/>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c r="D14" s="28" t="s">
        <v>36</v>
      </c>
      <c r="E14" s="28"/>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t="s">
        <v>36</v>
      </c>
      <c r="D16" s="28"/>
      <c r="E16" s="28"/>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c r="D18" s="28"/>
      <c r="E18" s="28" t="s">
        <v>36</v>
      </c>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c r="E20" s="28" t="s">
        <v>36</v>
      </c>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t="s">
        <v>36</v>
      </c>
      <c r="D22" s="31"/>
      <c r="E22" s="31"/>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6</v>
      </c>
      <c r="D24" s="34">
        <f>COUNTA(D6,D8,D10,D12,D14,D16,D18,D20,D22)</f>
        <v>1</v>
      </c>
      <c r="E24" s="34">
        <f>COUNTA(E6,E8,E10,E12,E14,E16,E18,E20,E22)</f>
        <v>2</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c r="D28" s="28"/>
      <c r="E28" s="28" t="s">
        <v>36</v>
      </c>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t="s">
        <v>36</v>
      </c>
      <c r="E30" s="28"/>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t="s">
        <v>36</v>
      </c>
      <c r="D32" s="28"/>
      <c r="E32" s="28"/>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c r="E34" s="28" t="s">
        <v>36</v>
      </c>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1</v>
      </c>
      <c r="D36" s="34">
        <f>COUNTA(D28,D30,D32,D34)</f>
        <v>1</v>
      </c>
      <c r="E36" s="34">
        <f>COUNTA(E28,E30,E32,E34)</f>
        <v>2</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54</v>
      </c>
      <c r="D39" s="44">
        <f>D24*D57</f>
        <v>6</v>
      </c>
      <c r="E39" s="44">
        <f>E24*E57</f>
        <v>6</v>
      </c>
      <c r="F39" s="45">
        <f>SUM(C39:E39)</f>
        <v>66</v>
      </c>
      <c r="G39" s="44" t="str">
        <f>IF(F39&lt;C63,"BASSO",(IF(F39&lt;C62,"MEDIO","ALTO")))</f>
        <v>ALTO</v>
      </c>
    </row>
    <row r="40" spans="1:16" x14ac:dyDescent="0.25">
      <c r="B40" s="46" t="s">
        <v>5</v>
      </c>
      <c r="C40" s="47">
        <f>C36*C58</f>
        <v>6</v>
      </c>
      <c r="D40" s="47">
        <f>D36*D58</f>
        <v>4</v>
      </c>
      <c r="E40" s="47">
        <f>E36*E58</f>
        <v>4</v>
      </c>
      <c r="F40" s="48">
        <f>SUM(C40:E40)</f>
        <v>14</v>
      </c>
      <c r="G40" s="47" t="str">
        <f>IF(F40&lt;C68,"BASSO",(IF(F40&lt;C67,"MEDIO","ALTO")))</f>
        <v>MEDIO</v>
      </c>
    </row>
    <row r="41" spans="1:16" ht="15.75" x14ac:dyDescent="0.25">
      <c r="B41" s="49" t="s">
        <v>67</v>
      </c>
      <c r="C41" s="50"/>
      <c r="D41" s="50"/>
      <c r="E41" s="50"/>
      <c r="F41" s="50"/>
      <c r="G41" s="50" t="str">
        <f>IF(I44=2,J44,(IF(I45=2,J45,(IF(I46=2,J46,(IF(I47=2,J47,(IF(I48=2,J48,(IF(I49=2,J49,(IF(I50=2,J50,(IF(I51=2,J51,J52)))))))))))))))</f>
        <v>CRITICO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1</v>
      </c>
      <c r="H44" s="51">
        <f>IF(G40=D44,1,0)</f>
        <v>0</v>
      </c>
      <c r="I44" s="51">
        <f t="shared" ref="I44:I52" si="0">SUM(G44:H44)</f>
        <v>1</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5">
      <c r="B45" s="51"/>
      <c r="C45" s="51" t="s">
        <v>32</v>
      </c>
      <c r="D45" s="51" t="s">
        <v>33</v>
      </c>
      <c r="E45" s="51" t="s">
        <v>77</v>
      </c>
      <c r="F45" s="51"/>
      <c r="G45" s="51">
        <f>IF(G39=C45,1,0)</f>
        <v>1</v>
      </c>
      <c r="H45" s="51">
        <f>IF(G40=D45,1,0)</f>
        <v>1</v>
      </c>
      <c r="I45" s="51">
        <f t="shared" si="0"/>
        <v>2</v>
      </c>
      <c r="J45" s="51" t="str">
        <f t="shared" si="1"/>
        <v>CRITICO</v>
      </c>
      <c r="K45" s="58" t="s">
        <v>76</v>
      </c>
      <c r="L45" s="59" t="str">
        <f t="shared" si="2"/>
        <v>x</v>
      </c>
      <c r="M45" s="60" t="s">
        <v>78</v>
      </c>
      <c r="N45" s="59" t="str">
        <f t="shared" si="3"/>
        <v>x</v>
      </c>
      <c r="O45" s="60" t="s">
        <v>79</v>
      </c>
      <c r="P45" s="59" t="str">
        <f t="shared" si="4"/>
        <v>x</v>
      </c>
    </row>
    <row r="46" spans="1:16" x14ac:dyDescent="0.25">
      <c r="B46" s="51"/>
      <c r="C46" s="51" t="s">
        <v>33</v>
      </c>
      <c r="D46" s="51" t="s">
        <v>32</v>
      </c>
      <c r="E46" s="51" t="s">
        <v>77</v>
      </c>
      <c r="F46" s="51"/>
      <c r="G46" s="51">
        <f>IF(G39=C46,1,0)</f>
        <v>0</v>
      </c>
      <c r="H46" s="51">
        <f>IF(G40=D46,1,0)</f>
        <v>0</v>
      </c>
      <c r="I46" s="51">
        <f t="shared" si="0"/>
        <v>0</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1</v>
      </c>
      <c r="H47" s="51">
        <f>IF(G40=D47,1,0)</f>
        <v>0</v>
      </c>
      <c r="I47" s="51">
        <f t="shared" si="0"/>
        <v>1</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0</v>
      </c>
      <c r="H48" s="51">
        <f>IF(G40=D48,1,0)</f>
        <v>1</v>
      </c>
      <c r="I48" s="51">
        <f t="shared" si="0"/>
        <v>1</v>
      </c>
      <c r="J48" s="51" t="str">
        <f t="shared" si="1"/>
        <v xml:space="preserve">  </v>
      </c>
      <c r="K48" s="61" t="s">
        <v>78</v>
      </c>
      <c r="L48" s="62" t="str">
        <f t="shared" si="2"/>
        <v xml:space="preserve"> </v>
      </c>
      <c r="M48" s="63" t="s">
        <v>78</v>
      </c>
      <c r="N48" s="62" t="str">
        <f t="shared" si="3"/>
        <v xml:space="preserve"> </v>
      </c>
      <c r="O48" s="63" t="s">
        <v>78</v>
      </c>
      <c r="P48" s="62" t="str">
        <f t="shared" si="4"/>
        <v xml:space="preserve"> </v>
      </c>
    </row>
    <row r="49" spans="2:16" x14ac:dyDescent="0.25">
      <c r="B49" s="51"/>
      <c r="C49" s="51" t="s">
        <v>34</v>
      </c>
      <c r="D49" s="51" t="s">
        <v>32</v>
      </c>
      <c r="E49" s="51" t="s">
        <v>33</v>
      </c>
      <c r="F49" s="51"/>
      <c r="G49" s="51">
        <f>IF(G39=C49,1,0)</f>
        <v>0</v>
      </c>
      <c r="H49" s="51">
        <f>IF(G40=D49,1,0)</f>
        <v>0</v>
      </c>
      <c r="I49" s="51">
        <f t="shared" si="0"/>
        <v>0</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0</v>
      </c>
      <c r="H50" s="51">
        <f>IF(G40=D50,1,0)</f>
        <v>0</v>
      </c>
      <c r="I50" s="51">
        <f t="shared" si="0"/>
        <v>0</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0</v>
      </c>
      <c r="H51" s="51">
        <f>IF(G40=D51,1,0)</f>
        <v>1</v>
      </c>
      <c r="I51" s="51">
        <f t="shared" si="0"/>
        <v>1</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0</v>
      </c>
      <c r="H52" s="51">
        <f>IF(G40=D52,1,0)</f>
        <v>0</v>
      </c>
      <c r="I52" s="51">
        <f t="shared" si="0"/>
        <v>0</v>
      </c>
      <c r="J52" s="51" t="str">
        <f t="shared" si="1"/>
        <v xml:space="preserve">  </v>
      </c>
      <c r="K52" s="67" t="s">
        <v>81</v>
      </c>
      <c r="L52" s="68" t="str">
        <f t="shared" si="2"/>
        <v xml:space="preserve"> </v>
      </c>
      <c r="M52" s="69" t="s">
        <v>81</v>
      </c>
      <c r="N52" s="68" t="str">
        <f t="shared" si="3"/>
        <v xml:space="preserve"> </v>
      </c>
      <c r="O52" s="69" t="s">
        <v>83</v>
      </c>
      <c r="P52" s="68" t="str">
        <f t="shared" si="4"/>
        <v xml:space="preserve"> </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P69"/>
  <sheetViews>
    <sheetView zoomScaleNormal="100" workbookViewId="0">
      <selection activeCell="B2" sqref="B2"/>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176</v>
      </c>
      <c r="C2" s="83"/>
      <c r="D2" s="83"/>
      <c r="E2" s="83"/>
    </row>
    <row r="3" spans="1:9" ht="40.5" customHeight="1" x14ac:dyDescent="0.25">
      <c r="B3" s="84" t="s">
        <v>154</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c r="D6" s="90" t="s">
        <v>96</v>
      </c>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c r="E8" s="90" t="s">
        <v>96</v>
      </c>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c r="D10" s="90" t="s">
        <v>96</v>
      </c>
      <c r="E10" s="90"/>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96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96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c r="E16" s="90" t="s">
        <v>96</v>
      </c>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96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96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c r="E22" s="93" t="s">
        <v>96</v>
      </c>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0</v>
      </c>
      <c r="D24" s="96">
        <f>COUNTA(D6,D8,D10,D12,D14,D16,D18,D20,D22)</f>
        <v>2</v>
      </c>
      <c r="E24" s="96">
        <f>COUNTA(E6,E8,E10,E12,E14,E16,E18,E20,E22)</f>
        <v>7</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c r="D28" s="90" t="s">
        <v>96</v>
      </c>
      <c r="E28" s="90"/>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c r="D30" s="90" t="s">
        <v>96</v>
      </c>
      <c r="E30" s="90"/>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c r="D32" s="90" t="s">
        <v>96</v>
      </c>
      <c r="E32" s="90"/>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t="s">
        <v>96</v>
      </c>
      <c r="D34" s="90"/>
      <c r="E34" s="90"/>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1</v>
      </c>
      <c r="D36" s="96">
        <f>COUNTA(D28,D30,D32,D34)</f>
        <v>3</v>
      </c>
      <c r="E36" s="96">
        <f>COUNTA(E28,E30,E32,E34)</f>
        <v>0</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0</v>
      </c>
      <c r="D39" s="106">
        <f>D24*D57</f>
        <v>12</v>
      </c>
      <c r="E39" s="106">
        <f>E24*E57</f>
        <v>21</v>
      </c>
      <c r="F39" s="107">
        <f>SUM(C39:E39)</f>
        <v>33</v>
      </c>
      <c r="G39" s="106" t="str">
        <f>IF(F39&lt;C63,"BASSO",(IF(F39&lt;C62,"MEDIO","ALTO")))</f>
        <v>BASSO</v>
      </c>
    </row>
    <row r="40" spans="1:16" x14ac:dyDescent="0.2">
      <c r="B40" s="108" t="s">
        <v>5</v>
      </c>
      <c r="C40" s="109">
        <f>C36*C58</f>
        <v>6</v>
      </c>
      <c r="D40" s="109">
        <f>D36*D58</f>
        <v>12</v>
      </c>
      <c r="E40" s="109">
        <f>E36*E58</f>
        <v>0</v>
      </c>
      <c r="F40" s="110">
        <f>SUM(C40:E40)</f>
        <v>18</v>
      </c>
      <c r="G40" s="109" t="str">
        <f>IF(F40&lt;C68,"BASSO",(IF(F40&lt;C67,"MEDIO","ALTO")))</f>
        <v>ALTO</v>
      </c>
    </row>
    <row r="41" spans="1:16" ht="16.5" thickBot="1" x14ac:dyDescent="0.3">
      <c r="B41" s="111" t="s">
        <v>67</v>
      </c>
      <c r="C41" s="112"/>
      <c r="D41" s="112"/>
      <c r="E41" s="112"/>
      <c r="F41" s="112"/>
      <c r="G41" s="112" t="str">
        <f>IF(I44=2,J44,(IF(I45=2,J45,(IF(I46=2,J46,(IF(I47=2,J47,(IF(I48=2,J48,(IF(I49=2,J49,(IF(I50=2,J50,(IF(I51=2,J51,J52)))))))))))))))</f>
        <v>MEDIO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1</v>
      </c>
      <c r="I44" s="113">
        <f>SUM(G44:H44)</f>
        <v>1</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0</v>
      </c>
      <c r="I45" s="113">
        <f t="shared" ref="I45:I52" si="1">SUM(G45:H45)</f>
        <v>0</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0</v>
      </c>
      <c r="H46" s="113">
        <f>IF(G40=D46,1,0)</f>
        <v>1</v>
      </c>
      <c r="I46" s="113">
        <f t="shared" si="1"/>
        <v>1</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0</v>
      </c>
      <c r="I47" s="113">
        <f t="shared" si="1"/>
        <v>0</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0</v>
      </c>
      <c r="H48" s="113">
        <f>IF(G40=D48,1,0)</f>
        <v>0</v>
      </c>
      <c r="I48" s="113">
        <f t="shared" si="1"/>
        <v>0</v>
      </c>
      <c r="J48" s="113" t="str">
        <f t="shared" si="2"/>
        <v xml:space="preserve">  </v>
      </c>
      <c r="K48" s="123" t="s">
        <v>78</v>
      </c>
      <c r="L48" s="124" t="str">
        <f t="shared" si="3"/>
        <v xml:space="preserve"> </v>
      </c>
      <c r="M48" s="125" t="s">
        <v>78</v>
      </c>
      <c r="N48" s="124" t="str">
        <f t="shared" si="4"/>
        <v xml:space="preserve"> </v>
      </c>
      <c r="O48" s="125" t="s">
        <v>78</v>
      </c>
      <c r="P48" s="124" t="str">
        <f t="shared" si="5"/>
        <v xml:space="preserve"> </v>
      </c>
    </row>
    <row r="49" spans="2:16" ht="13.5" thickBot="1" x14ac:dyDescent="0.25">
      <c r="B49" s="113"/>
      <c r="C49" s="113" t="s">
        <v>34</v>
      </c>
      <c r="D49" s="113" t="s">
        <v>32</v>
      </c>
      <c r="E49" s="113" t="s">
        <v>33</v>
      </c>
      <c r="F49" s="113"/>
      <c r="G49" s="113">
        <f>IF(G39=C49,1,0)</f>
        <v>1</v>
      </c>
      <c r="H49" s="113">
        <f>IF(G40=D49,1,0)</f>
        <v>1</v>
      </c>
      <c r="I49" s="113">
        <f t="shared" si="1"/>
        <v>2</v>
      </c>
      <c r="J49" s="113" t="str">
        <f t="shared" si="2"/>
        <v>MEDIO</v>
      </c>
      <c r="K49" s="123" t="s">
        <v>81</v>
      </c>
      <c r="L49" s="124" t="str">
        <f t="shared" si="3"/>
        <v>x</v>
      </c>
      <c r="M49" s="125" t="s">
        <v>76</v>
      </c>
      <c r="N49" s="124" t="str">
        <f t="shared" si="4"/>
        <v>x</v>
      </c>
      <c r="O49" s="125" t="s">
        <v>78</v>
      </c>
      <c r="P49" s="124" t="str">
        <f t="shared" si="5"/>
        <v>x</v>
      </c>
    </row>
    <row r="50" spans="2:16" ht="13.5" thickBot="1" x14ac:dyDescent="0.25">
      <c r="B50" s="113"/>
      <c r="C50" s="113" t="s">
        <v>33</v>
      </c>
      <c r="D50" s="113" t="s">
        <v>34</v>
      </c>
      <c r="E50" s="113" t="s">
        <v>34</v>
      </c>
      <c r="F50" s="113"/>
      <c r="G50" s="113">
        <f>IF(G39=C50,1,0)</f>
        <v>0</v>
      </c>
      <c r="H50" s="113">
        <f>IF(G40=D50,1,0)</f>
        <v>0</v>
      </c>
      <c r="I50" s="113">
        <f t="shared" si="1"/>
        <v>0</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1</v>
      </c>
      <c r="H51" s="113">
        <f>IF(G40=D51,1,0)</f>
        <v>0</v>
      </c>
      <c r="I51" s="113">
        <f t="shared" si="1"/>
        <v>1</v>
      </c>
      <c r="J51" s="113" t="str">
        <f t="shared" si="2"/>
        <v xml:space="preserve">  </v>
      </c>
      <c r="K51" s="126" t="s">
        <v>81</v>
      </c>
      <c r="L51" s="127" t="str">
        <f t="shared" si="3"/>
        <v xml:space="preserve"> </v>
      </c>
      <c r="M51" s="128" t="s">
        <v>78</v>
      </c>
      <c r="N51" s="127" t="str">
        <f t="shared" si="4"/>
        <v xml:space="preserve"> </v>
      </c>
      <c r="O51" s="128" t="s">
        <v>81</v>
      </c>
      <c r="P51" s="127" t="str">
        <f t="shared" si="5"/>
        <v xml:space="preserve"> </v>
      </c>
    </row>
    <row r="52" spans="2:16" ht="13.5" thickBot="1" x14ac:dyDescent="0.25">
      <c r="B52" s="113"/>
      <c r="C52" s="113" t="s">
        <v>34</v>
      </c>
      <c r="D52" s="113" t="s">
        <v>34</v>
      </c>
      <c r="E52" s="113" t="s">
        <v>82</v>
      </c>
      <c r="F52" s="113"/>
      <c r="G52" s="113">
        <f>IF(G39=C52,1,0)</f>
        <v>1</v>
      </c>
      <c r="H52" s="113">
        <f>IF(G40=D52,1,0)</f>
        <v>0</v>
      </c>
      <c r="I52" s="113">
        <f t="shared" si="1"/>
        <v>1</v>
      </c>
      <c r="J52" s="113" t="str">
        <f t="shared" si="2"/>
        <v xml:space="preserve">  </v>
      </c>
      <c r="K52" s="129" t="s">
        <v>81</v>
      </c>
      <c r="L52" s="130" t="str">
        <f t="shared" si="3"/>
        <v xml:space="preserve"> </v>
      </c>
      <c r="M52" s="131" t="s">
        <v>81</v>
      </c>
      <c r="N52" s="130" t="str">
        <f t="shared" si="4"/>
        <v xml:space="preserve"> </v>
      </c>
      <c r="O52" s="131" t="s">
        <v>83</v>
      </c>
      <c r="P52" s="130" t="str">
        <f t="shared" si="5"/>
        <v xml:space="preserve"> </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P69"/>
  <sheetViews>
    <sheetView zoomScaleNormal="100" workbookViewId="0">
      <selection activeCell="B2" sqref="B2"/>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175</v>
      </c>
      <c r="C2" s="83"/>
      <c r="D2" s="83"/>
      <c r="E2" s="83"/>
    </row>
    <row r="3" spans="1:9" ht="40.5" customHeight="1" x14ac:dyDescent="0.25">
      <c r="B3" s="84" t="s">
        <v>155</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c r="D6" s="90" t="s">
        <v>96</v>
      </c>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c r="E8" s="90" t="s">
        <v>96</v>
      </c>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t="s">
        <v>96</v>
      </c>
      <c r="D10" s="90"/>
      <c r="E10" s="90"/>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96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96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c r="E16" s="90" t="s">
        <v>96</v>
      </c>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96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96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c r="E22" s="93" t="s">
        <v>96</v>
      </c>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1</v>
      </c>
      <c r="D24" s="96">
        <f>COUNTA(D6,D8,D10,D12,D14,D16,D18,D20,D22)</f>
        <v>1</v>
      </c>
      <c r="E24" s="96">
        <f>COUNTA(E6,E8,E10,E12,E14,E16,E18,E20,E22)</f>
        <v>7</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t="s">
        <v>96</v>
      </c>
      <c r="D28" s="90"/>
      <c r="E28" s="90"/>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t="s">
        <v>96</v>
      </c>
      <c r="D30" s="90"/>
      <c r="E30" s="90"/>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t="s">
        <v>96</v>
      </c>
      <c r="D32" s="90"/>
      <c r="E32" s="90"/>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t="s">
        <v>96</v>
      </c>
      <c r="D34" s="90"/>
      <c r="E34" s="90"/>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4</v>
      </c>
      <c r="D36" s="96">
        <f>COUNTA(D28,D30,D32,D34)</f>
        <v>0</v>
      </c>
      <c r="E36" s="96">
        <f>COUNTA(E28,E30,E32,E34)</f>
        <v>0</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9</v>
      </c>
      <c r="D39" s="106">
        <f>D24*D57</f>
        <v>6</v>
      </c>
      <c r="E39" s="106">
        <f>E24*E57</f>
        <v>21</v>
      </c>
      <c r="F39" s="107">
        <f>SUM(C39:E39)</f>
        <v>36</v>
      </c>
      <c r="G39" s="106" t="str">
        <f>IF(F39&lt;C63,"BASSO",(IF(F39&lt;C62,"MEDIO","ALTO")))</f>
        <v>BASSO</v>
      </c>
    </row>
    <row r="40" spans="1:16" x14ac:dyDescent="0.2">
      <c r="B40" s="108" t="s">
        <v>5</v>
      </c>
      <c r="C40" s="109">
        <f>C36*C58</f>
        <v>24</v>
      </c>
      <c r="D40" s="109">
        <f>D36*D58</f>
        <v>0</v>
      </c>
      <c r="E40" s="109">
        <f>E36*E58</f>
        <v>0</v>
      </c>
      <c r="F40" s="110">
        <f>SUM(C40:E40)</f>
        <v>24</v>
      </c>
      <c r="G40" s="109" t="str">
        <f>IF(F40&lt;C68,"BASSO",(IF(F40&lt;C67,"MEDIO","ALTO")))</f>
        <v>ALTO</v>
      </c>
    </row>
    <row r="41" spans="1:16" ht="16.5" thickBot="1" x14ac:dyDescent="0.3">
      <c r="B41" s="111" t="s">
        <v>67</v>
      </c>
      <c r="C41" s="112"/>
      <c r="D41" s="112"/>
      <c r="E41" s="112"/>
      <c r="F41" s="112"/>
      <c r="G41" s="112" t="str">
        <f>IF(I44=2,J44,(IF(I45=2,J45,(IF(I46=2,J46,(IF(I47=2,J47,(IF(I48=2,J48,(IF(I49=2,J49,(IF(I50=2,J50,(IF(I51=2,J51,J52)))))))))))))))</f>
        <v>MEDIO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1</v>
      </c>
      <c r="I44" s="113">
        <f>SUM(G44:H44)</f>
        <v>1</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0</v>
      </c>
      <c r="I45" s="113">
        <f t="shared" ref="I45:I52" si="1">SUM(G45:H45)</f>
        <v>0</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0</v>
      </c>
      <c r="H46" s="113">
        <f>IF(G40=D46,1,0)</f>
        <v>1</v>
      </c>
      <c r="I46" s="113">
        <f t="shared" si="1"/>
        <v>1</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0</v>
      </c>
      <c r="I47" s="113">
        <f t="shared" si="1"/>
        <v>0</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0</v>
      </c>
      <c r="H48" s="113">
        <f>IF(G40=D48,1,0)</f>
        <v>0</v>
      </c>
      <c r="I48" s="113">
        <f t="shared" si="1"/>
        <v>0</v>
      </c>
      <c r="J48" s="113" t="str">
        <f t="shared" si="2"/>
        <v xml:space="preserve">  </v>
      </c>
      <c r="K48" s="123" t="s">
        <v>78</v>
      </c>
      <c r="L48" s="124" t="str">
        <f t="shared" si="3"/>
        <v xml:space="preserve"> </v>
      </c>
      <c r="M48" s="125" t="s">
        <v>78</v>
      </c>
      <c r="N48" s="124" t="str">
        <f t="shared" si="4"/>
        <v xml:space="preserve"> </v>
      </c>
      <c r="O48" s="125" t="s">
        <v>78</v>
      </c>
      <c r="P48" s="124" t="str">
        <f t="shared" si="5"/>
        <v xml:space="preserve"> </v>
      </c>
    </row>
    <row r="49" spans="2:16" ht="13.5" thickBot="1" x14ac:dyDescent="0.25">
      <c r="B49" s="113"/>
      <c r="C49" s="113" t="s">
        <v>34</v>
      </c>
      <c r="D49" s="113" t="s">
        <v>32</v>
      </c>
      <c r="E49" s="113" t="s">
        <v>33</v>
      </c>
      <c r="F49" s="113"/>
      <c r="G49" s="113">
        <f>IF(G39=C49,1,0)</f>
        <v>1</v>
      </c>
      <c r="H49" s="113">
        <f>IF(G40=D49,1,0)</f>
        <v>1</v>
      </c>
      <c r="I49" s="113">
        <f t="shared" si="1"/>
        <v>2</v>
      </c>
      <c r="J49" s="113" t="str">
        <f t="shared" si="2"/>
        <v>MEDIO</v>
      </c>
      <c r="K49" s="123" t="s">
        <v>81</v>
      </c>
      <c r="L49" s="124" t="str">
        <f t="shared" si="3"/>
        <v>x</v>
      </c>
      <c r="M49" s="125" t="s">
        <v>76</v>
      </c>
      <c r="N49" s="124" t="str">
        <f t="shared" si="4"/>
        <v>x</v>
      </c>
      <c r="O49" s="125" t="s">
        <v>78</v>
      </c>
      <c r="P49" s="124" t="str">
        <f t="shared" si="5"/>
        <v>x</v>
      </c>
    </row>
    <row r="50" spans="2:16" ht="13.5" thickBot="1" x14ac:dyDescent="0.25">
      <c r="B50" s="113"/>
      <c r="C50" s="113" t="s">
        <v>33</v>
      </c>
      <c r="D50" s="113" t="s">
        <v>34</v>
      </c>
      <c r="E50" s="113" t="s">
        <v>34</v>
      </c>
      <c r="F50" s="113"/>
      <c r="G50" s="113">
        <f>IF(G39=C50,1,0)</f>
        <v>0</v>
      </c>
      <c r="H50" s="113">
        <f>IF(G40=D50,1,0)</f>
        <v>0</v>
      </c>
      <c r="I50" s="113">
        <f t="shared" si="1"/>
        <v>0</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1</v>
      </c>
      <c r="H51" s="113">
        <f>IF(G40=D51,1,0)</f>
        <v>0</v>
      </c>
      <c r="I51" s="113">
        <f t="shared" si="1"/>
        <v>1</v>
      </c>
      <c r="J51" s="113" t="str">
        <f t="shared" si="2"/>
        <v xml:space="preserve">  </v>
      </c>
      <c r="K51" s="126" t="s">
        <v>81</v>
      </c>
      <c r="L51" s="127" t="str">
        <f t="shared" si="3"/>
        <v xml:space="preserve"> </v>
      </c>
      <c r="M51" s="128" t="s">
        <v>78</v>
      </c>
      <c r="N51" s="127" t="str">
        <f t="shared" si="4"/>
        <v xml:space="preserve"> </v>
      </c>
      <c r="O51" s="128" t="s">
        <v>81</v>
      </c>
      <c r="P51" s="127" t="str">
        <f t="shared" si="5"/>
        <v xml:space="preserve"> </v>
      </c>
    </row>
    <row r="52" spans="2:16" ht="13.5" thickBot="1" x14ac:dyDescent="0.25">
      <c r="B52" s="113"/>
      <c r="C52" s="113" t="s">
        <v>34</v>
      </c>
      <c r="D52" s="113" t="s">
        <v>34</v>
      </c>
      <c r="E52" s="113" t="s">
        <v>82</v>
      </c>
      <c r="F52" s="113"/>
      <c r="G52" s="113">
        <f>IF(G39=C52,1,0)</f>
        <v>1</v>
      </c>
      <c r="H52" s="113">
        <f>IF(G40=D52,1,0)</f>
        <v>0</v>
      </c>
      <c r="I52" s="113">
        <f t="shared" si="1"/>
        <v>1</v>
      </c>
      <c r="J52" s="113" t="str">
        <f t="shared" si="2"/>
        <v xml:space="preserve">  </v>
      </c>
      <c r="K52" s="129" t="s">
        <v>81</v>
      </c>
      <c r="L52" s="130" t="str">
        <f t="shared" si="3"/>
        <v xml:space="preserve"> </v>
      </c>
      <c r="M52" s="131" t="s">
        <v>81</v>
      </c>
      <c r="N52" s="130" t="str">
        <f t="shared" si="4"/>
        <v xml:space="preserve"> </v>
      </c>
      <c r="O52" s="131" t="s">
        <v>83</v>
      </c>
      <c r="P52" s="130" t="str">
        <f t="shared" si="5"/>
        <v xml:space="preserve"> </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P69"/>
  <sheetViews>
    <sheetView zoomScaleNormal="100" workbookViewId="0">
      <selection activeCell="B2" sqref="B2"/>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175</v>
      </c>
      <c r="C2" s="83"/>
      <c r="D2" s="83"/>
      <c r="E2" s="83"/>
    </row>
    <row r="3" spans="1:9" ht="40.5" customHeight="1" x14ac:dyDescent="0.25">
      <c r="B3" s="84" t="s">
        <v>156</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c r="D6" s="90" t="s">
        <v>96</v>
      </c>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c r="E8" s="90" t="s">
        <v>96</v>
      </c>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t="s">
        <v>96</v>
      </c>
      <c r="D10" s="90"/>
      <c r="E10" s="90"/>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96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96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c r="E16" s="90" t="s">
        <v>96</v>
      </c>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96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96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c r="E22" s="93" t="s">
        <v>96</v>
      </c>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1</v>
      </c>
      <c r="D24" s="96">
        <f>COUNTA(D6,D8,D10,D12,D14,D16,D18,D20,D22)</f>
        <v>1</v>
      </c>
      <c r="E24" s="96">
        <f>COUNTA(E6,E8,E10,E12,E14,E16,E18,E20,E22)</f>
        <v>7</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t="s">
        <v>96</v>
      </c>
      <c r="D28" s="90"/>
      <c r="E28" s="90"/>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t="s">
        <v>96</v>
      </c>
      <c r="D30" s="90"/>
      <c r="E30" s="90"/>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t="s">
        <v>96</v>
      </c>
      <c r="D32" s="90"/>
      <c r="E32" s="90"/>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t="s">
        <v>96</v>
      </c>
      <c r="D34" s="90"/>
      <c r="E34" s="90"/>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4</v>
      </c>
      <c r="D36" s="96">
        <f>COUNTA(D28,D30,D32,D34)</f>
        <v>0</v>
      </c>
      <c r="E36" s="96">
        <f>COUNTA(E28,E30,E32,E34)</f>
        <v>0</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9</v>
      </c>
      <c r="D39" s="106">
        <f>D24*D57</f>
        <v>6</v>
      </c>
      <c r="E39" s="106">
        <f>E24*E57</f>
        <v>21</v>
      </c>
      <c r="F39" s="107">
        <f>SUM(C39:E39)</f>
        <v>36</v>
      </c>
      <c r="G39" s="106" t="str">
        <f>IF(F39&lt;C63,"BASSO",(IF(F39&lt;C62,"MEDIO","ALTO")))</f>
        <v>BASSO</v>
      </c>
    </row>
    <row r="40" spans="1:16" x14ac:dyDescent="0.2">
      <c r="B40" s="108" t="s">
        <v>5</v>
      </c>
      <c r="C40" s="109">
        <f>C36*C58</f>
        <v>24</v>
      </c>
      <c r="D40" s="109">
        <f>D36*D58</f>
        <v>0</v>
      </c>
      <c r="E40" s="109">
        <f>E36*E58</f>
        <v>0</v>
      </c>
      <c r="F40" s="110">
        <f>SUM(C40:E40)</f>
        <v>24</v>
      </c>
      <c r="G40" s="109" t="str">
        <f>IF(F40&lt;C68,"BASSO",(IF(F40&lt;C67,"MEDIO","ALTO")))</f>
        <v>ALTO</v>
      </c>
    </row>
    <row r="41" spans="1:16" ht="16.5" thickBot="1" x14ac:dyDescent="0.3">
      <c r="B41" s="111" t="s">
        <v>67</v>
      </c>
      <c r="C41" s="112"/>
      <c r="D41" s="112"/>
      <c r="E41" s="112"/>
      <c r="F41" s="112"/>
      <c r="G41" s="112" t="str">
        <f>IF(I44=2,J44,(IF(I45=2,J45,(IF(I46=2,J46,(IF(I47=2,J47,(IF(I48=2,J48,(IF(I49=2,J49,(IF(I50=2,J50,(IF(I51=2,J51,J52)))))))))))))))</f>
        <v>MEDIO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1</v>
      </c>
      <c r="I44" s="113">
        <f>SUM(G44:H44)</f>
        <v>1</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0</v>
      </c>
      <c r="I45" s="113">
        <f t="shared" ref="I45:I52" si="1">SUM(G45:H45)</f>
        <v>0</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0</v>
      </c>
      <c r="H46" s="113">
        <f>IF(G40=D46,1,0)</f>
        <v>1</v>
      </c>
      <c r="I46" s="113">
        <f t="shared" si="1"/>
        <v>1</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0</v>
      </c>
      <c r="I47" s="113">
        <f t="shared" si="1"/>
        <v>0</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0</v>
      </c>
      <c r="H48" s="113">
        <f>IF(G40=D48,1,0)</f>
        <v>0</v>
      </c>
      <c r="I48" s="113">
        <f t="shared" si="1"/>
        <v>0</v>
      </c>
      <c r="J48" s="113" t="str">
        <f t="shared" si="2"/>
        <v xml:space="preserve">  </v>
      </c>
      <c r="K48" s="123" t="s">
        <v>78</v>
      </c>
      <c r="L48" s="124" t="str">
        <f t="shared" si="3"/>
        <v xml:space="preserve"> </v>
      </c>
      <c r="M48" s="125" t="s">
        <v>78</v>
      </c>
      <c r="N48" s="124" t="str">
        <f t="shared" si="4"/>
        <v xml:space="preserve"> </v>
      </c>
      <c r="O48" s="125" t="s">
        <v>78</v>
      </c>
      <c r="P48" s="124" t="str">
        <f t="shared" si="5"/>
        <v xml:space="preserve"> </v>
      </c>
    </row>
    <row r="49" spans="2:16" ht="13.5" thickBot="1" x14ac:dyDescent="0.25">
      <c r="B49" s="113"/>
      <c r="C49" s="113" t="s">
        <v>34</v>
      </c>
      <c r="D49" s="113" t="s">
        <v>32</v>
      </c>
      <c r="E49" s="113" t="s">
        <v>33</v>
      </c>
      <c r="F49" s="113"/>
      <c r="G49" s="113">
        <f>IF(G39=C49,1,0)</f>
        <v>1</v>
      </c>
      <c r="H49" s="113">
        <f>IF(G40=D49,1,0)</f>
        <v>1</v>
      </c>
      <c r="I49" s="113">
        <f t="shared" si="1"/>
        <v>2</v>
      </c>
      <c r="J49" s="113" t="str">
        <f t="shared" si="2"/>
        <v>MEDIO</v>
      </c>
      <c r="K49" s="123" t="s">
        <v>81</v>
      </c>
      <c r="L49" s="124" t="str">
        <f t="shared" si="3"/>
        <v>x</v>
      </c>
      <c r="M49" s="125" t="s">
        <v>76</v>
      </c>
      <c r="N49" s="124" t="str">
        <f t="shared" si="4"/>
        <v>x</v>
      </c>
      <c r="O49" s="125" t="s">
        <v>78</v>
      </c>
      <c r="P49" s="124" t="str">
        <f t="shared" si="5"/>
        <v>x</v>
      </c>
    </row>
    <row r="50" spans="2:16" ht="13.5" thickBot="1" x14ac:dyDescent="0.25">
      <c r="B50" s="113"/>
      <c r="C50" s="113" t="s">
        <v>33</v>
      </c>
      <c r="D50" s="113" t="s">
        <v>34</v>
      </c>
      <c r="E50" s="113" t="s">
        <v>34</v>
      </c>
      <c r="F50" s="113"/>
      <c r="G50" s="113">
        <f>IF(G39=C50,1,0)</f>
        <v>0</v>
      </c>
      <c r="H50" s="113">
        <f>IF(G40=D50,1,0)</f>
        <v>0</v>
      </c>
      <c r="I50" s="113">
        <f t="shared" si="1"/>
        <v>0</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1</v>
      </c>
      <c r="H51" s="113">
        <f>IF(G40=D51,1,0)</f>
        <v>0</v>
      </c>
      <c r="I51" s="113">
        <f t="shared" si="1"/>
        <v>1</v>
      </c>
      <c r="J51" s="113" t="str">
        <f t="shared" si="2"/>
        <v xml:space="preserve">  </v>
      </c>
      <c r="K51" s="126" t="s">
        <v>81</v>
      </c>
      <c r="L51" s="127" t="str">
        <f t="shared" si="3"/>
        <v xml:space="preserve"> </v>
      </c>
      <c r="M51" s="128" t="s">
        <v>78</v>
      </c>
      <c r="N51" s="127" t="str">
        <f t="shared" si="4"/>
        <v xml:space="preserve"> </v>
      </c>
      <c r="O51" s="128" t="s">
        <v>81</v>
      </c>
      <c r="P51" s="127" t="str">
        <f t="shared" si="5"/>
        <v xml:space="preserve"> </v>
      </c>
    </row>
    <row r="52" spans="2:16" ht="13.5" thickBot="1" x14ac:dyDescent="0.25">
      <c r="B52" s="113"/>
      <c r="C52" s="113" t="s">
        <v>34</v>
      </c>
      <c r="D52" s="113" t="s">
        <v>34</v>
      </c>
      <c r="E52" s="113" t="s">
        <v>82</v>
      </c>
      <c r="F52" s="113"/>
      <c r="G52" s="113">
        <f>IF(G39=C52,1,0)</f>
        <v>1</v>
      </c>
      <c r="H52" s="113">
        <f>IF(G40=D52,1,0)</f>
        <v>0</v>
      </c>
      <c r="I52" s="113">
        <f t="shared" si="1"/>
        <v>1</v>
      </c>
      <c r="J52" s="113" t="str">
        <f t="shared" si="2"/>
        <v xml:space="preserve">  </v>
      </c>
      <c r="K52" s="129" t="s">
        <v>81</v>
      </c>
      <c r="L52" s="130" t="str">
        <f t="shared" si="3"/>
        <v xml:space="preserve"> </v>
      </c>
      <c r="M52" s="131" t="s">
        <v>81</v>
      </c>
      <c r="N52" s="130" t="str">
        <f t="shared" si="4"/>
        <v xml:space="preserve"> </v>
      </c>
      <c r="O52" s="131" t="s">
        <v>83</v>
      </c>
      <c r="P52" s="130" t="str">
        <f t="shared" si="5"/>
        <v xml:space="preserve"> </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P69"/>
  <sheetViews>
    <sheetView zoomScaleNormal="100" workbookViewId="0">
      <selection activeCell="B2" sqref="B2"/>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175</v>
      </c>
      <c r="C2" s="83"/>
      <c r="D2" s="83"/>
      <c r="E2" s="83"/>
    </row>
    <row r="3" spans="1:9" ht="40.5" customHeight="1" x14ac:dyDescent="0.25">
      <c r="B3" s="84" t="s">
        <v>157</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c r="D6" s="90" t="s">
        <v>96</v>
      </c>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c r="E8" s="90" t="s">
        <v>96</v>
      </c>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t="s">
        <v>96</v>
      </c>
      <c r="D10" s="90"/>
      <c r="E10" s="90"/>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96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96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c r="E16" s="90" t="s">
        <v>96</v>
      </c>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96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96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c r="E22" s="93" t="s">
        <v>96</v>
      </c>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1</v>
      </c>
      <c r="D24" s="96">
        <f>COUNTA(D6,D8,D10,D12,D14,D16,D18,D20,D22)</f>
        <v>1</v>
      </c>
      <c r="E24" s="96">
        <f>COUNTA(E6,E8,E10,E12,E14,E16,E18,E20,E22)</f>
        <v>7</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c r="D28" s="90"/>
      <c r="E28" s="90" t="s">
        <v>96</v>
      </c>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c r="D30" s="90" t="s">
        <v>96</v>
      </c>
      <c r="E30" s="90"/>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c r="D32" s="90" t="s">
        <v>96</v>
      </c>
      <c r="E32" s="90"/>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c r="D34" s="90" t="s">
        <v>96</v>
      </c>
      <c r="E34" s="90"/>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0</v>
      </c>
      <c r="D36" s="96">
        <f>COUNTA(D28,D30,D32,D34)</f>
        <v>3</v>
      </c>
      <c r="E36" s="96">
        <f>COUNTA(E28,E30,E32,E34)</f>
        <v>1</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9</v>
      </c>
      <c r="D39" s="106">
        <f>D24*D57</f>
        <v>6</v>
      </c>
      <c r="E39" s="106">
        <f>E24*E57</f>
        <v>21</v>
      </c>
      <c r="F39" s="107">
        <f>SUM(C39:E39)</f>
        <v>36</v>
      </c>
      <c r="G39" s="106" t="str">
        <f>IF(F39&lt;C63,"BASSO",(IF(F39&lt;C62,"MEDIO","ALTO")))</f>
        <v>BASSO</v>
      </c>
    </row>
    <row r="40" spans="1:16" x14ac:dyDescent="0.2">
      <c r="B40" s="108" t="s">
        <v>5</v>
      </c>
      <c r="C40" s="109">
        <f>C36*C58</f>
        <v>0</v>
      </c>
      <c r="D40" s="109">
        <f>D36*D58</f>
        <v>12</v>
      </c>
      <c r="E40" s="109">
        <f>E36*E58</f>
        <v>2</v>
      </c>
      <c r="F40" s="110">
        <f>SUM(C40:E40)</f>
        <v>14</v>
      </c>
      <c r="G40" s="109" t="str">
        <f>IF(F40&lt;C68,"BASSO",(IF(F40&lt;C67,"MEDIO","ALTO")))</f>
        <v>MEDIO</v>
      </c>
    </row>
    <row r="41" spans="1:16" ht="16.5" thickBot="1" x14ac:dyDescent="0.3">
      <c r="B41" s="111" t="s">
        <v>67</v>
      </c>
      <c r="C41" s="112"/>
      <c r="D41" s="112"/>
      <c r="E41" s="112"/>
      <c r="F41" s="112"/>
      <c r="G41" s="112" t="str">
        <f>IF(I44=2,J44,(IF(I45=2,J45,(IF(I46=2,J46,(IF(I47=2,J47,(IF(I48=2,J48,(IF(I49=2,J49,(IF(I50=2,J50,(IF(I51=2,J51,J52)))))))))))))))</f>
        <v>BASSO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0</v>
      </c>
      <c r="I44" s="113">
        <f>SUM(G44:H44)</f>
        <v>0</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1</v>
      </c>
      <c r="I45" s="113">
        <f t="shared" ref="I45:I52" si="1">SUM(G45:H45)</f>
        <v>1</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0</v>
      </c>
      <c r="H46" s="113">
        <f>IF(G40=D46,1,0)</f>
        <v>0</v>
      </c>
      <c r="I46" s="113">
        <f t="shared" si="1"/>
        <v>0</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0</v>
      </c>
      <c r="I47" s="113">
        <f t="shared" si="1"/>
        <v>0</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0</v>
      </c>
      <c r="H48" s="113">
        <f>IF(G40=D48,1,0)</f>
        <v>1</v>
      </c>
      <c r="I48" s="113">
        <f t="shared" si="1"/>
        <v>1</v>
      </c>
      <c r="J48" s="113" t="str">
        <f t="shared" si="2"/>
        <v xml:space="preserve">  </v>
      </c>
      <c r="K48" s="123" t="s">
        <v>78</v>
      </c>
      <c r="L48" s="124" t="str">
        <f t="shared" si="3"/>
        <v xml:space="preserve"> </v>
      </c>
      <c r="M48" s="125" t="s">
        <v>78</v>
      </c>
      <c r="N48" s="124" t="str">
        <f t="shared" si="4"/>
        <v xml:space="preserve"> </v>
      </c>
      <c r="O48" s="125" t="s">
        <v>78</v>
      </c>
      <c r="P48" s="124" t="str">
        <f t="shared" si="5"/>
        <v xml:space="preserve"> </v>
      </c>
    </row>
    <row r="49" spans="2:16" ht="13.5" thickBot="1" x14ac:dyDescent="0.25">
      <c r="B49" s="113"/>
      <c r="C49" s="113" t="s">
        <v>34</v>
      </c>
      <c r="D49" s="113" t="s">
        <v>32</v>
      </c>
      <c r="E49" s="113" t="s">
        <v>33</v>
      </c>
      <c r="F49" s="113"/>
      <c r="G49" s="113">
        <f>IF(G39=C49,1,0)</f>
        <v>1</v>
      </c>
      <c r="H49" s="113">
        <f>IF(G40=D49,1,0)</f>
        <v>0</v>
      </c>
      <c r="I49" s="113">
        <f t="shared" si="1"/>
        <v>1</v>
      </c>
      <c r="J49" s="113" t="str">
        <f t="shared" si="2"/>
        <v xml:space="preserve">  </v>
      </c>
      <c r="K49" s="123" t="s">
        <v>81</v>
      </c>
      <c r="L49" s="124" t="str">
        <f t="shared" si="3"/>
        <v xml:space="preserve"> </v>
      </c>
      <c r="M49" s="125" t="s">
        <v>76</v>
      </c>
      <c r="N49" s="124" t="str">
        <f t="shared" si="4"/>
        <v xml:space="preserve"> </v>
      </c>
      <c r="O49" s="125" t="s">
        <v>78</v>
      </c>
      <c r="P49" s="124" t="str">
        <f t="shared" si="5"/>
        <v xml:space="preserve"> </v>
      </c>
    </row>
    <row r="50" spans="2:16" ht="13.5" thickBot="1" x14ac:dyDescent="0.25">
      <c r="B50" s="113"/>
      <c r="C50" s="113" t="s">
        <v>33</v>
      </c>
      <c r="D50" s="113" t="s">
        <v>34</v>
      </c>
      <c r="E50" s="113" t="s">
        <v>34</v>
      </c>
      <c r="F50" s="113"/>
      <c r="G50" s="113">
        <f>IF(G39=C50,1,0)</f>
        <v>0</v>
      </c>
      <c r="H50" s="113">
        <f>IF(G40=D50,1,0)</f>
        <v>0</v>
      </c>
      <c r="I50" s="113">
        <f t="shared" si="1"/>
        <v>0</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1</v>
      </c>
      <c r="H51" s="113">
        <f>IF(G40=D51,1,0)</f>
        <v>1</v>
      </c>
      <c r="I51" s="113">
        <f t="shared" si="1"/>
        <v>2</v>
      </c>
      <c r="J51" s="113" t="str">
        <f t="shared" si="2"/>
        <v>BASSO</v>
      </c>
      <c r="K51" s="126" t="s">
        <v>81</v>
      </c>
      <c r="L51" s="127" t="str">
        <f t="shared" si="3"/>
        <v>x</v>
      </c>
      <c r="M51" s="128" t="s">
        <v>78</v>
      </c>
      <c r="N51" s="127" t="str">
        <f t="shared" si="4"/>
        <v>x</v>
      </c>
      <c r="O51" s="128" t="s">
        <v>81</v>
      </c>
      <c r="P51" s="127" t="str">
        <f t="shared" si="5"/>
        <v>x</v>
      </c>
    </row>
    <row r="52" spans="2:16" ht="13.5" thickBot="1" x14ac:dyDescent="0.25">
      <c r="B52" s="113"/>
      <c r="C52" s="113" t="s">
        <v>34</v>
      </c>
      <c r="D52" s="113" t="s">
        <v>34</v>
      </c>
      <c r="E52" s="113" t="s">
        <v>82</v>
      </c>
      <c r="F52" s="113"/>
      <c r="G52" s="113">
        <f>IF(G39=C52,1,0)</f>
        <v>1</v>
      </c>
      <c r="H52" s="113">
        <f>IF(G40=D52,1,0)</f>
        <v>0</v>
      </c>
      <c r="I52" s="113">
        <f t="shared" si="1"/>
        <v>1</v>
      </c>
      <c r="J52" s="113" t="str">
        <f t="shared" si="2"/>
        <v xml:space="preserve">  </v>
      </c>
      <c r="K52" s="129" t="s">
        <v>81</v>
      </c>
      <c r="L52" s="130" t="str">
        <f t="shared" si="3"/>
        <v xml:space="preserve"> </v>
      </c>
      <c r="M52" s="131" t="s">
        <v>81</v>
      </c>
      <c r="N52" s="130" t="str">
        <f t="shared" si="4"/>
        <v xml:space="preserve"> </v>
      </c>
      <c r="O52" s="131" t="s">
        <v>83</v>
      </c>
      <c r="P52" s="130" t="str">
        <f t="shared" si="5"/>
        <v xml:space="preserve"> </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P69"/>
  <sheetViews>
    <sheetView zoomScaleNormal="100" workbookViewId="0">
      <selection activeCell="B2" sqref="B2"/>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176</v>
      </c>
      <c r="C2" s="83"/>
      <c r="D2" s="83"/>
      <c r="E2" s="83"/>
    </row>
    <row r="3" spans="1:9" ht="40.5" customHeight="1" x14ac:dyDescent="0.25">
      <c r="B3" s="84" t="s">
        <v>158</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t="s">
        <v>96</v>
      </c>
      <c r="D6" s="90"/>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t="s">
        <v>96</v>
      </c>
      <c r="E8" s="90"/>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t="s">
        <v>96</v>
      </c>
      <c r="D10" s="90"/>
      <c r="E10" s="90"/>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t="s">
        <v>96</v>
      </c>
      <c r="E12" s="90"/>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96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t="s">
        <v>96</v>
      </c>
      <c r="E16" s="90"/>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96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96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c r="E22" s="93" t="s">
        <v>96</v>
      </c>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2</v>
      </c>
      <c r="D24" s="96">
        <f>COUNTA(D6,D8,D10,D12,D14,D16,D18,D20,D22)</f>
        <v>3</v>
      </c>
      <c r="E24" s="96">
        <f>COUNTA(E6,E8,E10,E12,E14,E16,E18,E20,E22)</f>
        <v>4</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c r="D28" s="90"/>
      <c r="E28" s="90" t="s">
        <v>96</v>
      </c>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c r="D30" s="90"/>
      <c r="E30" s="90" t="s">
        <v>96</v>
      </c>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c r="D32" s="90"/>
      <c r="E32" s="90" t="s">
        <v>96</v>
      </c>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c r="D34" s="90" t="s">
        <v>96</v>
      </c>
      <c r="E34" s="90"/>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0</v>
      </c>
      <c r="D36" s="96">
        <f>COUNTA(D28,D30,D32,D34)</f>
        <v>1</v>
      </c>
      <c r="E36" s="96">
        <f>COUNTA(E28,E30,E32,E34)</f>
        <v>3</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18</v>
      </c>
      <c r="D39" s="106">
        <f>D24*D57</f>
        <v>18</v>
      </c>
      <c r="E39" s="106">
        <f>E24*E57</f>
        <v>12</v>
      </c>
      <c r="F39" s="107">
        <f>SUM(C39:E39)</f>
        <v>48</v>
      </c>
      <c r="G39" s="106" t="str">
        <f>IF(F39&lt;C63,"BASSO",(IF(F39&lt;C62,"MEDIO","ALTO")))</f>
        <v>MEDIO</v>
      </c>
    </row>
    <row r="40" spans="1:16" x14ac:dyDescent="0.2">
      <c r="B40" s="108" t="s">
        <v>5</v>
      </c>
      <c r="C40" s="109">
        <f>C36*C58</f>
        <v>0</v>
      </c>
      <c r="D40" s="109">
        <f>D36*D58</f>
        <v>4</v>
      </c>
      <c r="E40" s="109">
        <f>E36*E58</f>
        <v>6</v>
      </c>
      <c r="F40" s="110">
        <f>SUM(C40:E40)</f>
        <v>10</v>
      </c>
      <c r="G40" s="109" t="str">
        <f>IF(F40&lt;C68,"BASSO",(IF(F40&lt;C67,"MEDIO","ALTO")))</f>
        <v>BASSO</v>
      </c>
    </row>
    <row r="41" spans="1:16" ht="16.5" thickBot="1" x14ac:dyDescent="0.3">
      <c r="B41" s="111" t="s">
        <v>67</v>
      </c>
      <c r="C41" s="112"/>
      <c r="D41" s="112"/>
      <c r="E41" s="112"/>
      <c r="F41" s="112"/>
      <c r="G41" s="112" t="str">
        <f>IF(I44=2,J44,(IF(I45=2,J45,(IF(I46=2,J46,(IF(I47=2,J47,(IF(I48=2,J48,(IF(I49=2,J49,(IF(I50=2,J50,(IF(I51=2,J51,J52)))))))))))))))</f>
        <v>BASSO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0</v>
      </c>
      <c r="I44" s="113">
        <f>SUM(G44:H44)</f>
        <v>0</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0</v>
      </c>
      <c r="I45" s="113">
        <f t="shared" ref="I45:I52" si="1">SUM(G45:H45)</f>
        <v>0</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1</v>
      </c>
      <c r="H46" s="113">
        <f>IF(G40=D46,1,0)</f>
        <v>0</v>
      </c>
      <c r="I46" s="113">
        <f t="shared" si="1"/>
        <v>1</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1</v>
      </c>
      <c r="I47" s="113">
        <f t="shared" si="1"/>
        <v>1</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1</v>
      </c>
      <c r="H48" s="113">
        <f>IF(G40=D48,1,0)</f>
        <v>0</v>
      </c>
      <c r="I48" s="113">
        <f t="shared" si="1"/>
        <v>1</v>
      </c>
      <c r="J48" s="113" t="str">
        <f t="shared" si="2"/>
        <v xml:space="preserve">  </v>
      </c>
      <c r="K48" s="123" t="s">
        <v>78</v>
      </c>
      <c r="L48" s="124" t="str">
        <f t="shared" si="3"/>
        <v xml:space="preserve"> </v>
      </c>
      <c r="M48" s="125" t="s">
        <v>78</v>
      </c>
      <c r="N48" s="124" t="str">
        <f t="shared" si="4"/>
        <v xml:space="preserve"> </v>
      </c>
      <c r="O48" s="125" t="s">
        <v>78</v>
      </c>
      <c r="P48" s="124" t="str">
        <f t="shared" si="5"/>
        <v xml:space="preserve"> </v>
      </c>
    </row>
    <row r="49" spans="2:16" ht="13.5" thickBot="1" x14ac:dyDescent="0.25">
      <c r="B49" s="113"/>
      <c r="C49" s="113" t="s">
        <v>34</v>
      </c>
      <c r="D49" s="113" t="s">
        <v>32</v>
      </c>
      <c r="E49" s="113" t="s">
        <v>33</v>
      </c>
      <c r="F49" s="113"/>
      <c r="G49" s="113">
        <f>IF(G39=C49,1,0)</f>
        <v>0</v>
      </c>
      <c r="H49" s="113">
        <f>IF(G40=D49,1,0)</f>
        <v>0</v>
      </c>
      <c r="I49" s="113">
        <f t="shared" si="1"/>
        <v>0</v>
      </c>
      <c r="J49" s="113" t="str">
        <f t="shared" si="2"/>
        <v xml:space="preserve">  </v>
      </c>
      <c r="K49" s="123" t="s">
        <v>81</v>
      </c>
      <c r="L49" s="124" t="str">
        <f t="shared" si="3"/>
        <v xml:space="preserve"> </v>
      </c>
      <c r="M49" s="125" t="s">
        <v>76</v>
      </c>
      <c r="N49" s="124" t="str">
        <f t="shared" si="4"/>
        <v xml:space="preserve"> </v>
      </c>
      <c r="O49" s="125" t="s">
        <v>78</v>
      </c>
      <c r="P49" s="124" t="str">
        <f t="shared" si="5"/>
        <v xml:space="preserve"> </v>
      </c>
    </row>
    <row r="50" spans="2:16" ht="13.5" thickBot="1" x14ac:dyDescent="0.25">
      <c r="B50" s="113"/>
      <c r="C50" s="113" t="s">
        <v>33</v>
      </c>
      <c r="D50" s="113" t="s">
        <v>34</v>
      </c>
      <c r="E50" s="113" t="s">
        <v>34</v>
      </c>
      <c r="F50" s="113"/>
      <c r="G50" s="113">
        <f>IF(G39=C50,1,0)</f>
        <v>1</v>
      </c>
      <c r="H50" s="113">
        <f>IF(G40=D50,1,0)</f>
        <v>1</v>
      </c>
      <c r="I50" s="113">
        <f t="shared" si="1"/>
        <v>2</v>
      </c>
      <c r="J50" s="113" t="str">
        <f t="shared" si="2"/>
        <v>BASSO</v>
      </c>
      <c r="K50" s="126" t="s">
        <v>78</v>
      </c>
      <c r="L50" s="127" t="str">
        <f t="shared" si="3"/>
        <v>x</v>
      </c>
      <c r="M50" s="128" t="s">
        <v>81</v>
      </c>
      <c r="N50" s="127" t="str">
        <f t="shared" si="4"/>
        <v>x</v>
      </c>
      <c r="O50" s="128" t="s">
        <v>81</v>
      </c>
      <c r="P50" s="127" t="str">
        <f t="shared" si="5"/>
        <v>x</v>
      </c>
    </row>
    <row r="51" spans="2:16" ht="13.5" thickBot="1" x14ac:dyDescent="0.25">
      <c r="B51" s="113"/>
      <c r="C51" s="113" t="s">
        <v>34</v>
      </c>
      <c r="D51" s="113" t="s">
        <v>33</v>
      </c>
      <c r="E51" s="113" t="s">
        <v>34</v>
      </c>
      <c r="F51" s="113"/>
      <c r="G51" s="113">
        <f>IF(G39=C51,1,0)</f>
        <v>0</v>
      </c>
      <c r="H51" s="113">
        <f>IF(G40=D51,1,0)</f>
        <v>0</v>
      </c>
      <c r="I51" s="113">
        <f t="shared" si="1"/>
        <v>0</v>
      </c>
      <c r="J51" s="113" t="str">
        <f t="shared" si="2"/>
        <v xml:space="preserve">  </v>
      </c>
      <c r="K51" s="126" t="s">
        <v>81</v>
      </c>
      <c r="L51" s="127" t="str">
        <f t="shared" si="3"/>
        <v xml:space="preserve"> </v>
      </c>
      <c r="M51" s="128" t="s">
        <v>78</v>
      </c>
      <c r="N51" s="127" t="str">
        <f t="shared" si="4"/>
        <v xml:space="preserve"> </v>
      </c>
      <c r="O51" s="128" t="s">
        <v>81</v>
      </c>
      <c r="P51" s="127" t="str">
        <f t="shared" si="5"/>
        <v xml:space="preserve"> </v>
      </c>
    </row>
    <row r="52" spans="2:16" ht="13.5" thickBot="1" x14ac:dyDescent="0.25">
      <c r="B52" s="113"/>
      <c r="C52" s="113" t="s">
        <v>34</v>
      </c>
      <c r="D52" s="113" t="s">
        <v>34</v>
      </c>
      <c r="E52" s="113" t="s">
        <v>82</v>
      </c>
      <c r="F52" s="113"/>
      <c r="G52" s="113">
        <f>IF(G39=C52,1,0)</f>
        <v>0</v>
      </c>
      <c r="H52" s="113">
        <f>IF(G40=D52,1,0)</f>
        <v>1</v>
      </c>
      <c r="I52" s="113">
        <f t="shared" si="1"/>
        <v>1</v>
      </c>
      <c r="J52" s="113" t="str">
        <f t="shared" si="2"/>
        <v xml:space="preserve">  </v>
      </c>
      <c r="K52" s="129" t="s">
        <v>81</v>
      </c>
      <c r="L52" s="130" t="str">
        <f t="shared" si="3"/>
        <v xml:space="preserve"> </v>
      </c>
      <c r="M52" s="131" t="s">
        <v>81</v>
      </c>
      <c r="N52" s="130" t="str">
        <f t="shared" si="4"/>
        <v xml:space="preserve"> </v>
      </c>
      <c r="O52" s="131" t="s">
        <v>83</v>
      </c>
      <c r="P52" s="130" t="str">
        <f t="shared" si="5"/>
        <v xml:space="preserve"> </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P69"/>
  <sheetViews>
    <sheetView zoomScaleNormal="100" workbookViewId="0">
      <selection activeCell="B2" sqref="B2"/>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177</v>
      </c>
      <c r="C2" s="83"/>
      <c r="D2" s="83"/>
      <c r="E2" s="83"/>
    </row>
    <row r="3" spans="1:9" ht="40.5" customHeight="1" x14ac:dyDescent="0.25">
      <c r="B3" s="84" t="s">
        <v>159</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c r="D6" s="90" t="s">
        <v>96</v>
      </c>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c r="E8" s="90" t="s">
        <v>96</v>
      </c>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c r="D10" s="90" t="s">
        <v>96</v>
      </c>
      <c r="E10" s="90"/>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96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96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c r="E16" s="90" t="s">
        <v>96</v>
      </c>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96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96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t="s">
        <v>96</v>
      </c>
      <c r="E22" s="93"/>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0</v>
      </c>
      <c r="D24" s="96">
        <f>COUNTA(D6,D8,D10,D12,D14,D16,D18,D20,D22)</f>
        <v>3</v>
      </c>
      <c r="E24" s="96">
        <f>COUNTA(E6,E8,E10,E12,E14,E16,E18,E20,E22)</f>
        <v>6</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c r="D28" s="90"/>
      <c r="E28" s="90" t="s">
        <v>96</v>
      </c>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c r="D30" s="90" t="s">
        <v>96</v>
      </c>
      <c r="E30" s="90"/>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c r="D32" s="90"/>
      <c r="E32" s="90" t="s">
        <v>96</v>
      </c>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c r="D34" s="90"/>
      <c r="E34" s="90" t="s">
        <v>96</v>
      </c>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0</v>
      </c>
      <c r="D36" s="96">
        <f>COUNTA(D28,D30,D32,D34)</f>
        <v>1</v>
      </c>
      <c r="E36" s="96">
        <f>COUNTA(E28,E30,E32,E34)</f>
        <v>3</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0</v>
      </c>
      <c r="D39" s="106">
        <f>D24*D57</f>
        <v>18</v>
      </c>
      <c r="E39" s="106">
        <f>E24*E57</f>
        <v>18</v>
      </c>
      <c r="F39" s="107">
        <f>SUM(C39:E39)</f>
        <v>36</v>
      </c>
      <c r="G39" s="106" t="str">
        <f>IF(F39&lt;C63,"BASSO",(IF(F39&lt;C62,"MEDIO","ALTO")))</f>
        <v>BASSO</v>
      </c>
    </row>
    <row r="40" spans="1:16" x14ac:dyDescent="0.2">
      <c r="B40" s="108" t="s">
        <v>5</v>
      </c>
      <c r="C40" s="109">
        <f>C36*C58</f>
        <v>0</v>
      </c>
      <c r="D40" s="109">
        <f>D36*D58</f>
        <v>4</v>
      </c>
      <c r="E40" s="109">
        <f>E36*E58</f>
        <v>6</v>
      </c>
      <c r="F40" s="110">
        <f>SUM(C40:E40)</f>
        <v>10</v>
      </c>
      <c r="G40" s="109" t="str">
        <f>IF(F40&lt;C68,"BASSO",(IF(F40&lt;C67,"MEDIO","ALTO")))</f>
        <v>BASSO</v>
      </c>
    </row>
    <row r="41" spans="1:16" ht="16.5" thickBot="1" x14ac:dyDescent="0.3">
      <c r="B41" s="111" t="s">
        <v>67</v>
      </c>
      <c r="C41" s="112"/>
      <c r="D41" s="112"/>
      <c r="E41" s="112"/>
      <c r="F41" s="112"/>
      <c r="G41" s="112" t="str">
        <f>IF(I44=2,J44,(IF(I45=2,J45,(IF(I46=2,J46,(IF(I47=2,J47,(IF(I48=2,J48,(IF(I49=2,J49,(IF(I50=2,J50,(IF(I51=2,J51,J52)))))))))))))))</f>
        <v>MINIMO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0</v>
      </c>
      <c r="I44" s="113">
        <f>SUM(G44:H44)</f>
        <v>0</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0</v>
      </c>
      <c r="I45" s="113">
        <f t="shared" ref="I45:I52" si="1">SUM(G45:H45)</f>
        <v>0</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0</v>
      </c>
      <c r="H46" s="113">
        <f>IF(G40=D46,1,0)</f>
        <v>0</v>
      </c>
      <c r="I46" s="113">
        <f t="shared" si="1"/>
        <v>0</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1</v>
      </c>
      <c r="I47" s="113">
        <f t="shared" si="1"/>
        <v>1</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0</v>
      </c>
      <c r="H48" s="113">
        <f>IF(G40=D48,1,0)</f>
        <v>0</v>
      </c>
      <c r="I48" s="113">
        <f t="shared" si="1"/>
        <v>0</v>
      </c>
      <c r="J48" s="113" t="str">
        <f t="shared" si="2"/>
        <v xml:space="preserve">  </v>
      </c>
      <c r="K48" s="123" t="s">
        <v>78</v>
      </c>
      <c r="L48" s="124" t="str">
        <f t="shared" si="3"/>
        <v xml:space="preserve"> </v>
      </c>
      <c r="M48" s="125" t="s">
        <v>78</v>
      </c>
      <c r="N48" s="124" t="str">
        <f t="shared" si="4"/>
        <v xml:space="preserve"> </v>
      </c>
      <c r="O48" s="125" t="s">
        <v>78</v>
      </c>
      <c r="P48" s="124" t="str">
        <f t="shared" si="5"/>
        <v xml:space="preserve"> </v>
      </c>
    </row>
    <row r="49" spans="2:16" ht="13.5" thickBot="1" x14ac:dyDescent="0.25">
      <c r="B49" s="113"/>
      <c r="C49" s="113" t="s">
        <v>34</v>
      </c>
      <c r="D49" s="113" t="s">
        <v>32</v>
      </c>
      <c r="E49" s="113" t="s">
        <v>33</v>
      </c>
      <c r="F49" s="113"/>
      <c r="G49" s="113">
        <f>IF(G39=C49,1,0)</f>
        <v>1</v>
      </c>
      <c r="H49" s="113">
        <f>IF(G40=D49,1,0)</f>
        <v>0</v>
      </c>
      <c r="I49" s="113">
        <f t="shared" si="1"/>
        <v>1</v>
      </c>
      <c r="J49" s="113" t="str">
        <f t="shared" si="2"/>
        <v xml:space="preserve">  </v>
      </c>
      <c r="K49" s="123" t="s">
        <v>81</v>
      </c>
      <c r="L49" s="124" t="str">
        <f t="shared" si="3"/>
        <v xml:space="preserve"> </v>
      </c>
      <c r="M49" s="125" t="s">
        <v>76</v>
      </c>
      <c r="N49" s="124" t="str">
        <f t="shared" si="4"/>
        <v xml:space="preserve"> </v>
      </c>
      <c r="O49" s="125" t="s">
        <v>78</v>
      </c>
      <c r="P49" s="124" t="str">
        <f t="shared" si="5"/>
        <v xml:space="preserve"> </v>
      </c>
    </row>
    <row r="50" spans="2:16" ht="13.5" thickBot="1" x14ac:dyDescent="0.25">
      <c r="B50" s="113"/>
      <c r="C50" s="113" t="s">
        <v>33</v>
      </c>
      <c r="D50" s="113" t="s">
        <v>34</v>
      </c>
      <c r="E50" s="113" t="s">
        <v>34</v>
      </c>
      <c r="F50" s="113"/>
      <c r="G50" s="113">
        <f>IF(G39=C50,1,0)</f>
        <v>0</v>
      </c>
      <c r="H50" s="113">
        <f>IF(G40=D50,1,0)</f>
        <v>1</v>
      </c>
      <c r="I50" s="113">
        <f t="shared" si="1"/>
        <v>1</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1</v>
      </c>
      <c r="H51" s="113">
        <f>IF(G40=D51,1,0)</f>
        <v>0</v>
      </c>
      <c r="I51" s="113">
        <f t="shared" si="1"/>
        <v>1</v>
      </c>
      <c r="J51" s="113" t="str">
        <f t="shared" si="2"/>
        <v xml:space="preserve">  </v>
      </c>
      <c r="K51" s="126" t="s">
        <v>81</v>
      </c>
      <c r="L51" s="127" t="str">
        <f t="shared" si="3"/>
        <v xml:space="preserve"> </v>
      </c>
      <c r="M51" s="128" t="s">
        <v>78</v>
      </c>
      <c r="N51" s="127" t="str">
        <f t="shared" si="4"/>
        <v xml:space="preserve"> </v>
      </c>
      <c r="O51" s="128" t="s">
        <v>81</v>
      </c>
      <c r="P51" s="127" t="str">
        <f t="shared" si="5"/>
        <v xml:space="preserve"> </v>
      </c>
    </row>
    <row r="52" spans="2:16" ht="13.5" thickBot="1" x14ac:dyDescent="0.25">
      <c r="B52" s="113"/>
      <c r="C52" s="113" t="s">
        <v>34</v>
      </c>
      <c r="D52" s="113" t="s">
        <v>34</v>
      </c>
      <c r="E52" s="113" t="s">
        <v>82</v>
      </c>
      <c r="F52" s="113"/>
      <c r="G52" s="113">
        <f>IF(G39=C52,1,0)</f>
        <v>1</v>
      </c>
      <c r="H52" s="113">
        <f>IF(G40=D52,1,0)</f>
        <v>1</v>
      </c>
      <c r="I52" s="113">
        <f t="shared" si="1"/>
        <v>2</v>
      </c>
      <c r="J52" s="113" t="str">
        <f t="shared" si="2"/>
        <v>MINIMO</v>
      </c>
      <c r="K52" s="129" t="s">
        <v>81</v>
      </c>
      <c r="L52" s="130" t="str">
        <f t="shared" si="3"/>
        <v>x</v>
      </c>
      <c r="M52" s="131" t="s">
        <v>81</v>
      </c>
      <c r="N52" s="130" t="str">
        <f t="shared" si="4"/>
        <v>x</v>
      </c>
      <c r="O52" s="131" t="s">
        <v>83</v>
      </c>
      <c r="P52" s="130" t="str">
        <f t="shared" si="5"/>
        <v>x</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P69"/>
  <sheetViews>
    <sheetView zoomScaleNormal="100" workbookViewId="0">
      <selection activeCell="B2" sqref="B2"/>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177</v>
      </c>
      <c r="C2" s="83"/>
      <c r="D2" s="83"/>
      <c r="E2" s="83"/>
    </row>
    <row r="3" spans="1:9" ht="40.5" customHeight="1" x14ac:dyDescent="0.25">
      <c r="B3" s="84" t="s">
        <v>160</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c r="D6" s="90" t="s">
        <v>96</v>
      </c>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t="s">
        <v>96</v>
      </c>
      <c r="E8" s="90"/>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t="s">
        <v>96</v>
      </c>
      <c r="D10" s="90"/>
      <c r="E10" s="90"/>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96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96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t="s">
        <v>96</v>
      </c>
      <c r="E16" s="90"/>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96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t="s">
        <v>96</v>
      </c>
      <c r="E20" s="90"/>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t="s">
        <v>96</v>
      </c>
      <c r="E22" s="93"/>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1</v>
      </c>
      <c r="D24" s="96">
        <f>COUNTA(D6,D8,D10,D12,D14,D16,D18,D20,D22)</f>
        <v>5</v>
      </c>
      <c r="E24" s="96">
        <f>COUNTA(E6,E8,E10,E12,E14,E16,E18,E20,E22)</f>
        <v>3</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t="s">
        <v>96</v>
      </c>
      <c r="D28" s="90"/>
      <c r="E28" s="90"/>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t="s">
        <v>96</v>
      </c>
      <c r="D30" s="90"/>
      <c r="E30" s="90"/>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c r="D32" s="90" t="s">
        <v>96</v>
      </c>
      <c r="E32" s="90"/>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c r="D34" s="90" t="s">
        <v>96</v>
      </c>
      <c r="E34" s="90"/>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2</v>
      </c>
      <c r="D36" s="96">
        <f>COUNTA(D28,D30,D32,D34)</f>
        <v>2</v>
      </c>
      <c r="E36" s="96">
        <f>COUNTA(E28,E30,E32,E34)</f>
        <v>0</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9</v>
      </c>
      <c r="D39" s="106">
        <f>D24*D57</f>
        <v>30</v>
      </c>
      <c r="E39" s="106">
        <f>E24*E57</f>
        <v>9</v>
      </c>
      <c r="F39" s="107">
        <f>SUM(C39:E39)</f>
        <v>48</v>
      </c>
      <c r="G39" s="106" t="str">
        <f>IF(F39&lt;C63,"BASSO",(IF(F39&lt;C62,"MEDIO","ALTO")))</f>
        <v>MEDIO</v>
      </c>
    </row>
    <row r="40" spans="1:16" x14ac:dyDescent="0.2">
      <c r="B40" s="108" t="s">
        <v>5</v>
      </c>
      <c r="C40" s="109">
        <f>C36*C58</f>
        <v>12</v>
      </c>
      <c r="D40" s="109">
        <f>D36*D58</f>
        <v>8</v>
      </c>
      <c r="E40" s="109">
        <f>E36*E58</f>
        <v>0</v>
      </c>
      <c r="F40" s="110">
        <f>SUM(C40:E40)</f>
        <v>20</v>
      </c>
      <c r="G40" s="109" t="str">
        <f>IF(F40&lt;C68,"BASSO",(IF(F40&lt;C67,"MEDIO","ALTO")))</f>
        <v>ALTO</v>
      </c>
    </row>
    <row r="41" spans="1:16" ht="16.5" thickBot="1" x14ac:dyDescent="0.3">
      <c r="B41" s="111" t="s">
        <v>67</v>
      </c>
      <c r="C41" s="112"/>
      <c r="D41" s="112"/>
      <c r="E41" s="112"/>
      <c r="F41" s="112"/>
      <c r="G41" s="112" t="str">
        <f>IF(I44=2,J44,(IF(I45=2,J45,(IF(I46=2,J46,(IF(I47=2,J47,(IF(I48=2,J48,(IF(I49=2,J49,(IF(I50=2,J50,(IF(I51=2,J51,J52)))))))))))))))</f>
        <v>CRITICO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1</v>
      </c>
      <c r="I44" s="113">
        <f>SUM(G44:H44)</f>
        <v>1</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0</v>
      </c>
      <c r="I45" s="113">
        <f t="shared" ref="I45:I52" si="1">SUM(G45:H45)</f>
        <v>0</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1</v>
      </c>
      <c r="H46" s="113">
        <f>IF(G40=D46,1,0)</f>
        <v>1</v>
      </c>
      <c r="I46" s="113">
        <f t="shared" si="1"/>
        <v>2</v>
      </c>
      <c r="J46" s="113" t="str">
        <f t="shared" si="2"/>
        <v>CRITICO</v>
      </c>
      <c r="K46" s="120" t="s">
        <v>78</v>
      </c>
      <c r="L46" s="121" t="str">
        <f t="shared" si="3"/>
        <v>x</v>
      </c>
      <c r="M46" s="122" t="s">
        <v>76</v>
      </c>
      <c r="N46" s="121" t="str">
        <f t="shared" si="4"/>
        <v>x</v>
      </c>
      <c r="O46" s="122" t="s">
        <v>79</v>
      </c>
      <c r="P46" s="121" t="str">
        <f t="shared" si="5"/>
        <v>x</v>
      </c>
    </row>
    <row r="47" spans="1:16" ht="13.5" thickBot="1" x14ac:dyDescent="0.25">
      <c r="B47" s="113"/>
      <c r="C47" s="113" t="s">
        <v>32</v>
      </c>
      <c r="D47" s="113" t="s">
        <v>34</v>
      </c>
      <c r="E47" s="113" t="s">
        <v>33</v>
      </c>
      <c r="F47" s="113"/>
      <c r="G47" s="113">
        <f>IF(G39=C47,1,0)</f>
        <v>0</v>
      </c>
      <c r="H47" s="113">
        <f>IF(G40=D47,1,0)</f>
        <v>0</v>
      </c>
      <c r="I47" s="113">
        <f t="shared" si="1"/>
        <v>0</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1</v>
      </c>
      <c r="H48" s="113">
        <f>IF(G40=D48,1,0)</f>
        <v>0</v>
      </c>
      <c r="I48" s="113">
        <f t="shared" si="1"/>
        <v>1</v>
      </c>
      <c r="J48" s="113" t="str">
        <f t="shared" si="2"/>
        <v xml:space="preserve">  </v>
      </c>
      <c r="K48" s="123" t="s">
        <v>78</v>
      </c>
      <c r="L48" s="124" t="str">
        <f t="shared" si="3"/>
        <v xml:space="preserve"> </v>
      </c>
      <c r="M48" s="125" t="s">
        <v>78</v>
      </c>
      <c r="N48" s="124" t="str">
        <f t="shared" si="4"/>
        <v xml:space="preserve"> </v>
      </c>
      <c r="O48" s="125" t="s">
        <v>78</v>
      </c>
      <c r="P48" s="124" t="str">
        <f t="shared" si="5"/>
        <v xml:space="preserve"> </v>
      </c>
    </row>
    <row r="49" spans="2:16" ht="13.5" thickBot="1" x14ac:dyDescent="0.25">
      <c r="B49" s="113"/>
      <c r="C49" s="113" t="s">
        <v>34</v>
      </c>
      <c r="D49" s="113" t="s">
        <v>32</v>
      </c>
      <c r="E49" s="113" t="s">
        <v>33</v>
      </c>
      <c r="F49" s="113"/>
      <c r="G49" s="113">
        <f>IF(G39=C49,1,0)</f>
        <v>0</v>
      </c>
      <c r="H49" s="113">
        <f>IF(G40=D49,1,0)</f>
        <v>1</v>
      </c>
      <c r="I49" s="113">
        <f t="shared" si="1"/>
        <v>1</v>
      </c>
      <c r="J49" s="113" t="str">
        <f t="shared" si="2"/>
        <v xml:space="preserve">  </v>
      </c>
      <c r="K49" s="123" t="s">
        <v>81</v>
      </c>
      <c r="L49" s="124" t="str">
        <f t="shared" si="3"/>
        <v xml:space="preserve"> </v>
      </c>
      <c r="M49" s="125" t="s">
        <v>76</v>
      </c>
      <c r="N49" s="124" t="str">
        <f t="shared" si="4"/>
        <v xml:space="preserve"> </v>
      </c>
      <c r="O49" s="125" t="s">
        <v>78</v>
      </c>
      <c r="P49" s="124" t="str">
        <f t="shared" si="5"/>
        <v xml:space="preserve"> </v>
      </c>
    </row>
    <row r="50" spans="2:16" ht="13.5" thickBot="1" x14ac:dyDescent="0.25">
      <c r="B50" s="113"/>
      <c r="C50" s="113" t="s">
        <v>33</v>
      </c>
      <c r="D50" s="113" t="s">
        <v>34</v>
      </c>
      <c r="E50" s="113" t="s">
        <v>34</v>
      </c>
      <c r="F50" s="113"/>
      <c r="G50" s="113">
        <f>IF(G39=C50,1,0)</f>
        <v>1</v>
      </c>
      <c r="H50" s="113">
        <f>IF(G40=D50,1,0)</f>
        <v>0</v>
      </c>
      <c r="I50" s="113">
        <f t="shared" si="1"/>
        <v>1</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0</v>
      </c>
      <c r="H51" s="113">
        <f>IF(G40=D51,1,0)</f>
        <v>0</v>
      </c>
      <c r="I51" s="113">
        <f t="shared" si="1"/>
        <v>0</v>
      </c>
      <c r="J51" s="113" t="str">
        <f t="shared" si="2"/>
        <v xml:space="preserve">  </v>
      </c>
      <c r="K51" s="126" t="s">
        <v>81</v>
      </c>
      <c r="L51" s="127" t="str">
        <f t="shared" si="3"/>
        <v xml:space="preserve"> </v>
      </c>
      <c r="M51" s="128" t="s">
        <v>78</v>
      </c>
      <c r="N51" s="127" t="str">
        <f t="shared" si="4"/>
        <v xml:space="preserve"> </v>
      </c>
      <c r="O51" s="128" t="s">
        <v>81</v>
      </c>
      <c r="P51" s="127" t="str">
        <f t="shared" si="5"/>
        <v xml:space="preserve"> </v>
      </c>
    </row>
    <row r="52" spans="2:16" ht="13.5" thickBot="1" x14ac:dyDescent="0.25">
      <c r="B52" s="113"/>
      <c r="C52" s="113" t="s">
        <v>34</v>
      </c>
      <c r="D52" s="113" t="s">
        <v>34</v>
      </c>
      <c r="E52" s="113" t="s">
        <v>82</v>
      </c>
      <c r="F52" s="113"/>
      <c r="G52" s="113">
        <f>IF(G39=C52,1,0)</f>
        <v>0</v>
      </c>
      <c r="H52" s="113">
        <f>IF(G40=D52,1,0)</f>
        <v>0</v>
      </c>
      <c r="I52" s="113">
        <f t="shared" si="1"/>
        <v>0</v>
      </c>
      <c r="J52" s="113" t="str">
        <f t="shared" si="2"/>
        <v xml:space="preserve">  </v>
      </c>
      <c r="K52" s="129" t="s">
        <v>81</v>
      </c>
      <c r="L52" s="130" t="str">
        <f t="shared" si="3"/>
        <v xml:space="preserve"> </v>
      </c>
      <c r="M52" s="131" t="s">
        <v>81</v>
      </c>
      <c r="N52" s="130" t="str">
        <f t="shared" si="4"/>
        <v xml:space="preserve"> </v>
      </c>
      <c r="O52" s="131" t="s">
        <v>83</v>
      </c>
      <c r="P52" s="130" t="str">
        <f t="shared" si="5"/>
        <v xml:space="preserve"> </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P69"/>
  <sheetViews>
    <sheetView zoomScaleNormal="100" workbookViewId="0">
      <selection activeCell="B3" sqref="B3"/>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176</v>
      </c>
      <c r="C2" s="83"/>
      <c r="D2" s="83"/>
      <c r="E2" s="83"/>
    </row>
    <row r="3" spans="1:9" ht="40.5" customHeight="1" x14ac:dyDescent="0.25">
      <c r="B3" s="84" t="s">
        <v>161</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t="s">
        <v>96</v>
      </c>
      <c r="D6" s="90"/>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t="s">
        <v>96</v>
      </c>
      <c r="E8" s="90"/>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t="s">
        <v>96</v>
      </c>
      <c r="D10" s="90"/>
      <c r="E10" s="90"/>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96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96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c r="E16" s="90" t="s">
        <v>96</v>
      </c>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96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96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t="s">
        <v>96</v>
      </c>
      <c r="E22" s="93"/>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2</v>
      </c>
      <c r="D24" s="96">
        <f>COUNTA(D6,D8,D10,D12,D14,D16,D18,D20,D22)</f>
        <v>2</v>
      </c>
      <c r="E24" s="96">
        <f>COUNTA(E6,E8,E10,E12,E14,E16,E18,E20,E22)</f>
        <v>5</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c r="D28" s="90" t="s">
        <v>96</v>
      </c>
      <c r="E28" s="90"/>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c r="D30" s="90" t="s">
        <v>96</v>
      </c>
      <c r="E30" s="90"/>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c r="D32" s="90" t="s">
        <v>96</v>
      </c>
      <c r="E32" s="90"/>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c r="D34" s="90" t="s">
        <v>96</v>
      </c>
      <c r="E34" s="90"/>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0</v>
      </c>
      <c r="D36" s="96">
        <f>COUNTA(D28,D30,D32,D34)</f>
        <v>4</v>
      </c>
      <c r="E36" s="96">
        <f>COUNTA(E28,E30,E32,E34)</f>
        <v>0</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18</v>
      </c>
      <c r="D39" s="106">
        <f>D24*D57</f>
        <v>12</v>
      </c>
      <c r="E39" s="106">
        <f>E24*E57</f>
        <v>15</v>
      </c>
      <c r="F39" s="107">
        <f>SUM(C39:E39)</f>
        <v>45</v>
      </c>
      <c r="G39" s="106" t="str">
        <f>IF(F39&lt;C63,"BASSO",(IF(F39&lt;C62,"MEDIO","ALTO")))</f>
        <v>MEDIO</v>
      </c>
    </row>
    <row r="40" spans="1:16" x14ac:dyDescent="0.2">
      <c r="B40" s="108" t="s">
        <v>5</v>
      </c>
      <c r="C40" s="109">
        <f>C36*C58</f>
        <v>0</v>
      </c>
      <c r="D40" s="109">
        <f>D36*D58</f>
        <v>16</v>
      </c>
      <c r="E40" s="109">
        <f>E36*E58</f>
        <v>0</v>
      </c>
      <c r="F40" s="110">
        <f>SUM(C40:E40)</f>
        <v>16</v>
      </c>
      <c r="G40" s="109" t="str">
        <f>IF(F40&lt;C68,"BASSO",(IF(F40&lt;C67,"MEDIO","ALTO")))</f>
        <v>MEDIO</v>
      </c>
    </row>
    <row r="41" spans="1:16" ht="16.5" thickBot="1" x14ac:dyDescent="0.3">
      <c r="B41" s="111" t="s">
        <v>67</v>
      </c>
      <c r="C41" s="112"/>
      <c r="D41" s="112"/>
      <c r="E41" s="112"/>
      <c r="F41" s="112"/>
      <c r="G41" s="112" t="str">
        <f>IF(I44=2,J44,(IF(I45=2,J45,(IF(I46=2,J46,(IF(I47=2,J47,(IF(I48=2,J48,(IF(I49=2,J49,(IF(I50=2,J50,(IF(I51=2,J51,J52)))))))))))))))</f>
        <v>MEDIO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0</v>
      </c>
      <c r="I44" s="113">
        <f>SUM(G44:H44)</f>
        <v>0</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1</v>
      </c>
      <c r="I45" s="113">
        <f t="shared" ref="I45:I52" si="1">SUM(G45:H45)</f>
        <v>1</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1</v>
      </c>
      <c r="H46" s="113">
        <f>IF(G40=D46,1,0)</f>
        <v>0</v>
      </c>
      <c r="I46" s="113">
        <f t="shared" si="1"/>
        <v>1</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0</v>
      </c>
      <c r="I47" s="113">
        <f t="shared" si="1"/>
        <v>0</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1</v>
      </c>
      <c r="H48" s="113">
        <f>IF(G40=D48,1,0)</f>
        <v>1</v>
      </c>
      <c r="I48" s="113">
        <f t="shared" si="1"/>
        <v>2</v>
      </c>
      <c r="J48" s="113" t="str">
        <f t="shared" si="2"/>
        <v>MEDIO</v>
      </c>
      <c r="K48" s="123" t="s">
        <v>78</v>
      </c>
      <c r="L48" s="124" t="str">
        <f t="shared" si="3"/>
        <v>x</v>
      </c>
      <c r="M48" s="125" t="s">
        <v>78</v>
      </c>
      <c r="N48" s="124" t="str">
        <f t="shared" si="4"/>
        <v>x</v>
      </c>
      <c r="O48" s="125" t="s">
        <v>78</v>
      </c>
      <c r="P48" s="124" t="str">
        <f t="shared" si="5"/>
        <v>x</v>
      </c>
    </row>
    <row r="49" spans="2:16" ht="13.5" thickBot="1" x14ac:dyDescent="0.25">
      <c r="B49" s="113"/>
      <c r="C49" s="113" t="s">
        <v>34</v>
      </c>
      <c r="D49" s="113" t="s">
        <v>32</v>
      </c>
      <c r="E49" s="113" t="s">
        <v>33</v>
      </c>
      <c r="F49" s="113"/>
      <c r="G49" s="113">
        <f>IF(G39=C49,1,0)</f>
        <v>0</v>
      </c>
      <c r="H49" s="113">
        <f>IF(G40=D49,1,0)</f>
        <v>0</v>
      </c>
      <c r="I49" s="113">
        <f t="shared" si="1"/>
        <v>0</v>
      </c>
      <c r="J49" s="113" t="str">
        <f t="shared" si="2"/>
        <v xml:space="preserve">  </v>
      </c>
      <c r="K49" s="123" t="s">
        <v>81</v>
      </c>
      <c r="L49" s="124" t="str">
        <f t="shared" si="3"/>
        <v xml:space="preserve"> </v>
      </c>
      <c r="M49" s="125" t="s">
        <v>76</v>
      </c>
      <c r="N49" s="124" t="str">
        <f t="shared" si="4"/>
        <v xml:space="preserve"> </v>
      </c>
      <c r="O49" s="125" t="s">
        <v>78</v>
      </c>
      <c r="P49" s="124" t="str">
        <f t="shared" si="5"/>
        <v xml:space="preserve"> </v>
      </c>
    </row>
    <row r="50" spans="2:16" ht="13.5" thickBot="1" x14ac:dyDescent="0.25">
      <c r="B50" s="113"/>
      <c r="C50" s="113" t="s">
        <v>33</v>
      </c>
      <c r="D50" s="113" t="s">
        <v>34</v>
      </c>
      <c r="E50" s="113" t="s">
        <v>34</v>
      </c>
      <c r="F50" s="113"/>
      <c r="G50" s="113">
        <f>IF(G39=C50,1,0)</f>
        <v>1</v>
      </c>
      <c r="H50" s="113">
        <f>IF(G40=D50,1,0)</f>
        <v>0</v>
      </c>
      <c r="I50" s="113">
        <f t="shared" si="1"/>
        <v>1</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0</v>
      </c>
      <c r="H51" s="113">
        <f>IF(G40=D51,1,0)</f>
        <v>1</v>
      </c>
      <c r="I51" s="113">
        <f t="shared" si="1"/>
        <v>1</v>
      </c>
      <c r="J51" s="113" t="str">
        <f t="shared" si="2"/>
        <v xml:space="preserve">  </v>
      </c>
      <c r="K51" s="126" t="s">
        <v>81</v>
      </c>
      <c r="L51" s="127" t="str">
        <f t="shared" si="3"/>
        <v xml:space="preserve"> </v>
      </c>
      <c r="M51" s="128" t="s">
        <v>78</v>
      </c>
      <c r="N51" s="127" t="str">
        <f t="shared" si="4"/>
        <v xml:space="preserve"> </v>
      </c>
      <c r="O51" s="128" t="s">
        <v>81</v>
      </c>
      <c r="P51" s="127" t="str">
        <f t="shared" si="5"/>
        <v xml:space="preserve"> </v>
      </c>
    </row>
    <row r="52" spans="2:16" ht="13.5" thickBot="1" x14ac:dyDescent="0.25">
      <c r="B52" s="113"/>
      <c r="C52" s="113" t="s">
        <v>34</v>
      </c>
      <c r="D52" s="113" t="s">
        <v>34</v>
      </c>
      <c r="E52" s="113" t="s">
        <v>82</v>
      </c>
      <c r="F52" s="113"/>
      <c r="G52" s="113">
        <f>IF(G39=C52,1,0)</f>
        <v>0</v>
      </c>
      <c r="H52" s="113">
        <f>IF(G40=D52,1,0)</f>
        <v>0</v>
      </c>
      <c r="I52" s="113">
        <f t="shared" si="1"/>
        <v>0</v>
      </c>
      <c r="J52" s="113" t="str">
        <f t="shared" si="2"/>
        <v xml:space="preserve">  </v>
      </c>
      <c r="K52" s="129" t="s">
        <v>81</v>
      </c>
      <c r="L52" s="130" t="str">
        <f t="shared" si="3"/>
        <v xml:space="preserve"> </v>
      </c>
      <c r="M52" s="131" t="s">
        <v>81</v>
      </c>
      <c r="N52" s="130" t="str">
        <f t="shared" si="4"/>
        <v xml:space="preserve"> </v>
      </c>
      <c r="O52" s="131" t="s">
        <v>83</v>
      </c>
      <c r="P52" s="130" t="str">
        <f t="shared" si="5"/>
        <v xml:space="preserve"> </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P69"/>
  <sheetViews>
    <sheetView zoomScaleNormal="100" workbookViewId="0">
      <selection activeCell="B2" sqref="B2"/>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175</v>
      </c>
      <c r="C2" s="83"/>
      <c r="D2" s="83"/>
      <c r="E2" s="83"/>
    </row>
    <row r="3" spans="1:9" ht="40.5" customHeight="1" x14ac:dyDescent="0.25">
      <c r="B3" s="84" t="s">
        <v>162</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t="s">
        <v>96</v>
      </c>
      <c r="D6" s="90"/>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t="s">
        <v>96</v>
      </c>
      <c r="E8" s="90"/>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t="s">
        <v>96</v>
      </c>
      <c r="D10" s="90"/>
      <c r="E10" s="90"/>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96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96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c r="E16" s="90" t="s">
        <v>96</v>
      </c>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96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t="s">
        <v>96</v>
      </c>
      <c r="E20" s="90"/>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t="s">
        <v>96</v>
      </c>
      <c r="E22" s="93"/>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2</v>
      </c>
      <c r="D24" s="96">
        <f>COUNTA(D6,D8,D10,D12,D14,D16,D18,D20,D22)</f>
        <v>3</v>
      </c>
      <c r="E24" s="96">
        <f>COUNTA(E6,E8,E10,E12,E14,E16,E18,E20,E22)</f>
        <v>4</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c r="D28" s="90" t="s">
        <v>96</v>
      </c>
      <c r="E28" s="90"/>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c r="D30" s="90"/>
      <c r="E30" s="90" t="s">
        <v>96</v>
      </c>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c r="D32" s="90"/>
      <c r="E32" s="90" t="s">
        <v>96</v>
      </c>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c r="D34" s="90" t="s">
        <v>96</v>
      </c>
      <c r="E34" s="90"/>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0</v>
      </c>
      <c r="D36" s="96">
        <f>COUNTA(D28,D30,D32,D34)</f>
        <v>2</v>
      </c>
      <c r="E36" s="96">
        <f>COUNTA(E28,E30,E32,E34)</f>
        <v>2</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18</v>
      </c>
      <c r="D39" s="106">
        <f>D24*D57</f>
        <v>18</v>
      </c>
      <c r="E39" s="106">
        <f>E24*E57</f>
        <v>12</v>
      </c>
      <c r="F39" s="107">
        <f>SUM(C39:E39)</f>
        <v>48</v>
      </c>
      <c r="G39" s="106" t="str">
        <f>IF(F39&lt;C63,"BASSO",(IF(F39&lt;C62,"MEDIO","ALTO")))</f>
        <v>MEDIO</v>
      </c>
    </row>
    <row r="40" spans="1:16" x14ac:dyDescent="0.2">
      <c r="B40" s="108" t="s">
        <v>5</v>
      </c>
      <c r="C40" s="109">
        <f>C36*C58</f>
        <v>0</v>
      </c>
      <c r="D40" s="109">
        <f>D36*D58</f>
        <v>8</v>
      </c>
      <c r="E40" s="109">
        <f>E36*E58</f>
        <v>4</v>
      </c>
      <c r="F40" s="110">
        <f>SUM(C40:E40)</f>
        <v>12</v>
      </c>
      <c r="G40" s="109" t="str">
        <f>IF(F40&lt;C68,"BASSO",(IF(F40&lt;C67,"MEDIO","ALTO")))</f>
        <v>MEDIO</v>
      </c>
    </row>
    <row r="41" spans="1:16" ht="16.5" thickBot="1" x14ac:dyDescent="0.3">
      <c r="B41" s="111" t="s">
        <v>67</v>
      </c>
      <c r="C41" s="112"/>
      <c r="D41" s="112"/>
      <c r="E41" s="112"/>
      <c r="F41" s="112"/>
      <c r="G41" s="112" t="str">
        <f>IF(I44=2,J44,(IF(I45=2,J45,(IF(I46=2,J46,(IF(I47=2,J47,(IF(I48=2,J48,(IF(I49=2,J49,(IF(I50=2,J50,(IF(I51=2,J51,J52)))))))))))))))</f>
        <v>MEDIO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0</v>
      </c>
      <c r="I44" s="113">
        <f>SUM(G44:H44)</f>
        <v>0</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1</v>
      </c>
      <c r="I45" s="113">
        <f t="shared" ref="I45:I52" si="1">SUM(G45:H45)</f>
        <v>1</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1</v>
      </c>
      <c r="H46" s="113">
        <f>IF(G40=D46,1,0)</f>
        <v>0</v>
      </c>
      <c r="I46" s="113">
        <f t="shared" si="1"/>
        <v>1</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0</v>
      </c>
      <c r="I47" s="113">
        <f t="shared" si="1"/>
        <v>0</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1</v>
      </c>
      <c r="H48" s="113">
        <f>IF(G40=D48,1,0)</f>
        <v>1</v>
      </c>
      <c r="I48" s="113">
        <f t="shared" si="1"/>
        <v>2</v>
      </c>
      <c r="J48" s="113" t="str">
        <f t="shared" si="2"/>
        <v>MEDIO</v>
      </c>
      <c r="K48" s="123" t="s">
        <v>78</v>
      </c>
      <c r="L48" s="124" t="str">
        <f t="shared" si="3"/>
        <v>x</v>
      </c>
      <c r="M48" s="125" t="s">
        <v>78</v>
      </c>
      <c r="N48" s="124" t="str">
        <f t="shared" si="4"/>
        <v>x</v>
      </c>
      <c r="O48" s="125" t="s">
        <v>78</v>
      </c>
      <c r="P48" s="124" t="str">
        <f t="shared" si="5"/>
        <v>x</v>
      </c>
    </row>
    <row r="49" spans="2:16" ht="13.5" thickBot="1" x14ac:dyDescent="0.25">
      <c r="B49" s="113"/>
      <c r="C49" s="113" t="s">
        <v>34</v>
      </c>
      <c r="D49" s="113" t="s">
        <v>32</v>
      </c>
      <c r="E49" s="113" t="s">
        <v>33</v>
      </c>
      <c r="F49" s="113"/>
      <c r="G49" s="113">
        <f>IF(G39=C49,1,0)</f>
        <v>0</v>
      </c>
      <c r="H49" s="113">
        <f>IF(G40=D49,1,0)</f>
        <v>0</v>
      </c>
      <c r="I49" s="113">
        <f t="shared" si="1"/>
        <v>0</v>
      </c>
      <c r="J49" s="113" t="str">
        <f t="shared" si="2"/>
        <v xml:space="preserve">  </v>
      </c>
      <c r="K49" s="123" t="s">
        <v>81</v>
      </c>
      <c r="L49" s="124" t="str">
        <f t="shared" si="3"/>
        <v xml:space="preserve"> </v>
      </c>
      <c r="M49" s="125" t="s">
        <v>76</v>
      </c>
      <c r="N49" s="124" t="str">
        <f t="shared" si="4"/>
        <v xml:space="preserve"> </v>
      </c>
      <c r="O49" s="125" t="s">
        <v>78</v>
      </c>
      <c r="P49" s="124" t="str">
        <f t="shared" si="5"/>
        <v xml:space="preserve"> </v>
      </c>
    </row>
    <row r="50" spans="2:16" ht="13.5" thickBot="1" x14ac:dyDescent="0.25">
      <c r="B50" s="113"/>
      <c r="C50" s="113" t="s">
        <v>33</v>
      </c>
      <c r="D50" s="113" t="s">
        <v>34</v>
      </c>
      <c r="E50" s="113" t="s">
        <v>34</v>
      </c>
      <c r="F50" s="113"/>
      <c r="G50" s="113">
        <f>IF(G39=C50,1,0)</f>
        <v>1</v>
      </c>
      <c r="H50" s="113">
        <f>IF(G40=D50,1,0)</f>
        <v>0</v>
      </c>
      <c r="I50" s="113">
        <f t="shared" si="1"/>
        <v>1</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0</v>
      </c>
      <c r="H51" s="113">
        <f>IF(G40=D51,1,0)</f>
        <v>1</v>
      </c>
      <c r="I51" s="113">
        <f t="shared" si="1"/>
        <v>1</v>
      </c>
      <c r="J51" s="113" t="str">
        <f t="shared" si="2"/>
        <v xml:space="preserve">  </v>
      </c>
      <c r="K51" s="126" t="s">
        <v>81</v>
      </c>
      <c r="L51" s="127" t="str">
        <f t="shared" si="3"/>
        <v xml:space="preserve"> </v>
      </c>
      <c r="M51" s="128" t="s">
        <v>78</v>
      </c>
      <c r="N51" s="127" t="str">
        <f t="shared" si="4"/>
        <v xml:space="preserve"> </v>
      </c>
      <c r="O51" s="128" t="s">
        <v>81</v>
      </c>
      <c r="P51" s="127" t="str">
        <f t="shared" si="5"/>
        <v xml:space="preserve"> </v>
      </c>
    </row>
    <row r="52" spans="2:16" ht="13.5" thickBot="1" x14ac:dyDescent="0.25">
      <c r="B52" s="113"/>
      <c r="C52" s="113" t="s">
        <v>34</v>
      </c>
      <c r="D52" s="113" t="s">
        <v>34</v>
      </c>
      <c r="E52" s="113" t="s">
        <v>82</v>
      </c>
      <c r="F52" s="113"/>
      <c r="G52" s="113">
        <f>IF(G39=C52,1,0)</f>
        <v>0</v>
      </c>
      <c r="H52" s="113">
        <f>IF(G40=D52,1,0)</f>
        <v>0</v>
      </c>
      <c r="I52" s="113">
        <f t="shared" si="1"/>
        <v>0</v>
      </c>
      <c r="J52" s="113" t="str">
        <f t="shared" si="2"/>
        <v xml:space="preserve">  </v>
      </c>
      <c r="K52" s="129" t="s">
        <v>81</v>
      </c>
      <c r="L52" s="130" t="str">
        <f t="shared" si="3"/>
        <v xml:space="preserve"> </v>
      </c>
      <c r="M52" s="131" t="s">
        <v>81</v>
      </c>
      <c r="N52" s="130" t="str">
        <f t="shared" si="4"/>
        <v xml:space="preserve"> </v>
      </c>
      <c r="O52" s="131" t="s">
        <v>83</v>
      </c>
      <c r="P52" s="130" t="str">
        <f t="shared" si="5"/>
        <v xml:space="preserve"> </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P69"/>
  <sheetViews>
    <sheetView zoomScaleNormal="100" workbookViewId="0">
      <selection activeCell="C3" sqref="C3"/>
    </sheetView>
  </sheetViews>
  <sheetFormatPr defaultRowHeight="12.75" x14ac:dyDescent="0.2"/>
  <cols>
    <col min="1" max="1" width="3.28515625" style="81" customWidth="1"/>
    <col min="2" max="2" width="76.140625" style="81" customWidth="1"/>
    <col min="3" max="3" width="5.140625" style="81" bestFit="1" customWidth="1"/>
    <col min="4" max="4" width="6.28515625" style="81" customWidth="1"/>
    <col min="5" max="5" width="6.140625" style="81" bestFit="1" customWidth="1"/>
    <col min="6" max="6" width="3.85546875" style="81" customWidth="1"/>
    <col min="7" max="7" width="8.140625" style="81" customWidth="1"/>
    <col min="8" max="8" width="4" style="81" customWidth="1"/>
    <col min="9" max="9" width="10.5703125" style="81" customWidth="1"/>
    <col min="10" max="16384" width="9.140625" style="81"/>
  </cols>
  <sheetData>
    <row r="1" spans="1:9" ht="15" x14ac:dyDescent="0.25">
      <c r="B1" s="82" t="s">
        <v>28</v>
      </c>
    </row>
    <row r="2" spans="1:9" ht="29.25" customHeight="1" x14ac:dyDescent="0.25">
      <c r="B2" s="83" t="s">
        <v>177</v>
      </c>
      <c r="C2" s="83"/>
      <c r="D2" s="83"/>
      <c r="E2" s="83"/>
    </row>
    <row r="3" spans="1:9" ht="40.5" customHeight="1" x14ac:dyDescent="0.25">
      <c r="B3" s="84" t="s">
        <v>163</v>
      </c>
      <c r="C3" s="85"/>
      <c r="D3" s="85"/>
      <c r="E3" s="85"/>
    </row>
    <row r="4" spans="1:9" x14ac:dyDescent="0.2">
      <c r="A4" s="174" t="s">
        <v>29</v>
      </c>
      <c r="B4" s="174"/>
      <c r="C4" s="174" t="s">
        <v>30</v>
      </c>
      <c r="D4" s="174"/>
      <c r="E4" s="174"/>
    </row>
    <row r="5" spans="1:9" x14ac:dyDescent="0.2">
      <c r="A5" s="86">
        <v>1</v>
      </c>
      <c r="B5" s="86" t="s">
        <v>31</v>
      </c>
      <c r="C5" s="87" t="s">
        <v>32</v>
      </c>
      <c r="D5" s="87" t="s">
        <v>33</v>
      </c>
      <c r="E5" s="87" t="s">
        <v>34</v>
      </c>
    </row>
    <row r="6" spans="1:9" ht="39" x14ac:dyDescent="0.25">
      <c r="A6" s="88"/>
      <c r="B6" s="89" t="s">
        <v>35</v>
      </c>
      <c r="C6" s="90"/>
      <c r="D6" s="90" t="s">
        <v>96</v>
      </c>
      <c r="E6" s="90"/>
      <c r="H6" s="91">
        <f>COUNTA(C6:E6)</f>
        <v>1</v>
      </c>
      <c r="I6" s="92" t="str">
        <f>IF(H6=1,"OK","VALORIZZARE UN LIVELLO")</f>
        <v>OK</v>
      </c>
    </row>
    <row r="7" spans="1:9" ht="15" x14ac:dyDescent="0.25">
      <c r="A7" s="86">
        <v>2</v>
      </c>
      <c r="B7" s="86" t="s">
        <v>37</v>
      </c>
      <c r="C7" s="87" t="s">
        <v>32</v>
      </c>
      <c r="D7" s="87" t="s">
        <v>33</v>
      </c>
      <c r="E7" s="87" t="s">
        <v>34</v>
      </c>
      <c r="H7" s="91"/>
      <c r="I7" s="92"/>
    </row>
    <row r="8" spans="1:9" ht="26.25" x14ac:dyDescent="0.25">
      <c r="A8" s="88"/>
      <c r="B8" s="89" t="s">
        <v>38</v>
      </c>
      <c r="C8" s="90"/>
      <c r="D8" s="90"/>
      <c r="E8" s="90" t="s">
        <v>96</v>
      </c>
      <c r="H8" s="91">
        <f>COUNTA(C8:E8)</f>
        <v>1</v>
      </c>
      <c r="I8" s="92" t="str">
        <f t="shared" ref="I8:I22" si="0">IF(H8=1,"OK","VALORIZZARE UN LIVELLO")</f>
        <v>OK</v>
      </c>
    </row>
    <row r="9" spans="1:9" ht="15" x14ac:dyDescent="0.25">
      <c r="A9" s="86">
        <v>3</v>
      </c>
      <c r="B9" s="86" t="s">
        <v>141</v>
      </c>
      <c r="C9" s="87" t="s">
        <v>32</v>
      </c>
      <c r="D9" s="87" t="s">
        <v>33</v>
      </c>
      <c r="E9" s="87" t="s">
        <v>34</v>
      </c>
      <c r="H9" s="91"/>
      <c r="I9" s="92"/>
    </row>
    <row r="10" spans="1:9" ht="26.25" x14ac:dyDescent="0.25">
      <c r="A10" s="88"/>
      <c r="B10" s="89" t="s">
        <v>40</v>
      </c>
      <c r="C10" s="90"/>
      <c r="D10" s="90"/>
      <c r="E10" s="90" t="s">
        <v>96</v>
      </c>
      <c r="H10" s="91">
        <f>COUNTA(C10:E10)</f>
        <v>1</v>
      </c>
      <c r="I10" s="92" t="str">
        <f t="shared" si="0"/>
        <v>OK</v>
      </c>
    </row>
    <row r="11" spans="1:9" ht="15" x14ac:dyDescent="0.25">
      <c r="A11" s="86">
        <v>4</v>
      </c>
      <c r="B11" s="86" t="s">
        <v>41</v>
      </c>
      <c r="C11" s="87" t="s">
        <v>32</v>
      </c>
      <c r="D11" s="87" t="s">
        <v>33</v>
      </c>
      <c r="E11" s="87" t="s">
        <v>34</v>
      </c>
      <c r="H11" s="91"/>
      <c r="I11" s="92"/>
    </row>
    <row r="12" spans="1:9" ht="51.75" x14ac:dyDescent="0.25">
      <c r="A12" s="88"/>
      <c r="B12" s="89" t="s">
        <v>42</v>
      </c>
      <c r="C12" s="90"/>
      <c r="D12" s="90"/>
      <c r="E12" s="90" t="s">
        <v>96</v>
      </c>
      <c r="H12" s="91">
        <f>COUNTA(C12:E12)</f>
        <v>1</v>
      </c>
      <c r="I12" s="92" t="str">
        <f t="shared" si="0"/>
        <v>OK</v>
      </c>
    </row>
    <row r="13" spans="1:9" ht="15" x14ac:dyDescent="0.25">
      <c r="A13" s="86">
        <v>5</v>
      </c>
      <c r="B13" s="86" t="s">
        <v>142</v>
      </c>
      <c r="C13" s="87" t="s">
        <v>32</v>
      </c>
      <c r="D13" s="87" t="s">
        <v>33</v>
      </c>
      <c r="E13" s="87" t="s">
        <v>34</v>
      </c>
      <c r="H13" s="91"/>
      <c r="I13" s="92"/>
    </row>
    <row r="14" spans="1:9" ht="39" x14ac:dyDescent="0.25">
      <c r="A14" s="88"/>
      <c r="B14" s="89" t="s">
        <v>44</v>
      </c>
      <c r="C14" s="90"/>
      <c r="D14" s="90"/>
      <c r="E14" s="90" t="s">
        <v>96</v>
      </c>
      <c r="H14" s="91">
        <f>COUNTA(C14:E14)</f>
        <v>1</v>
      </c>
      <c r="I14" s="92" t="str">
        <f t="shared" si="0"/>
        <v>OK</v>
      </c>
    </row>
    <row r="15" spans="1:9" ht="34.5" customHeight="1" x14ac:dyDescent="0.25">
      <c r="A15" s="86">
        <v>6</v>
      </c>
      <c r="B15" s="86" t="s">
        <v>45</v>
      </c>
      <c r="C15" s="87" t="s">
        <v>32</v>
      </c>
      <c r="D15" s="87" t="s">
        <v>33</v>
      </c>
      <c r="E15" s="87" t="s">
        <v>34</v>
      </c>
      <c r="H15" s="91"/>
      <c r="I15" s="92"/>
    </row>
    <row r="16" spans="1:9" ht="21" x14ac:dyDescent="0.25">
      <c r="A16" s="88"/>
      <c r="B16" s="89" t="s">
        <v>46</v>
      </c>
      <c r="C16" s="90"/>
      <c r="D16" s="90"/>
      <c r="E16" s="90" t="s">
        <v>96</v>
      </c>
      <c r="H16" s="91">
        <f>COUNTA(C16:E16)</f>
        <v>1</v>
      </c>
      <c r="I16" s="92" t="str">
        <f t="shared" si="0"/>
        <v>OK</v>
      </c>
    </row>
    <row r="17" spans="1:15" ht="15" x14ac:dyDescent="0.25">
      <c r="A17" s="86">
        <v>7</v>
      </c>
      <c r="B17" s="86" t="s">
        <v>47</v>
      </c>
      <c r="C17" s="87" t="s">
        <v>32</v>
      </c>
      <c r="D17" s="87" t="s">
        <v>33</v>
      </c>
      <c r="E17" s="87" t="s">
        <v>34</v>
      </c>
      <c r="H17" s="91"/>
      <c r="I17" s="92"/>
    </row>
    <row r="18" spans="1:15" ht="54" customHeight="1" x14ac:dyDescent="0.25">
      <c r="A18" s="88"/>
      <c r="B18" s="89" t="s">
        <v>48</v>
      </c>
      <c r="C18" s="90"/>
      <c r="D18" s="90"/>
      <c r="E18" s="90" t="s">
        <v>96</v>
      </c>
      <c r="H18" s="91">
        <f>COUNTA(C18:E18)</f>
        <v>1</v>
      </c>
      <c r="I18" s="92" t="str">
        <f t="shared" si="0"/>
        <v>OK</v>
      </c>
    </row>
    <row r="19" spans="1:15" ht="15" x14ac:dyDescent="0.25">
      <c r="A19" s="86">
        <v>8</v>
      </c>
      <c r="B19" s="86" t="s">
        <v>49</v>
      </c>
      <c r="C19" s="87" t="s">
        <v>32</v>
      </c>
      <c r="D19" s="87" t="s">
        <v>33</v>
      </c>
      <c r="E19" s="87" t="s">
        <v>34</v>
      </c>
      <c r="H19" s="91"/>
      <c r="I19" s="92"/>
    </row>
    <row r="20" spans="1:15" ht="26.25" x14ac:dyDescent="0.25">
      <c r="A20" s="88"/>
      <c r="B20" s="89" t="s">
        <v>143</v>
      </c>
      <c r="C20" s="90"/>
      <c r="D20" s="90"/>
      <c r="E20" s="90" t="s">
        <v>96</v>
      </c>
      <c r="H20" s="91">
        <f>COUNTA(C20:E20)</f>
        <v>1</v>
      </c>
      <c r="I20" s="92" t="str">
        <f t="shared" si="0"/>
        <v>OK</v>
      </c>
    </row>
    <row r="21" spans="1:15" ht="15" x14ac:dyDescent="0.25">
      <c r="A21" s="86">
        <v>9</v>
      </c>
      <c r="B21" s="86" t="s">
        <v>51</v>
      </c>
      <c r="C21" s="87" t="s">
        <v>32</v>
      </c>
      <c r="D21" s="87" t="s">
        <v>33</v>
      </c>
      <c r="E21" s="87" t="s">
        <v>34</v>
      </c>
      <c r="H21" s="91"/>
      <c r="I21" s="92"/>
    </row>
    <row r="22" spans="1:15" ht="26.25" x14ac:dyDescent="0.25">
      <c r="A22" s="88"/>
      <c r="B22" s="89" t="s">
        <v>144</v>
      </c>
      <c r="C22" s="93"/>
      <c r="D22" s="93"/>
      <c r="E22" s="93" t="s">
        <v>96</v>
      </c>
      <c r="H22" s="91">
        <f>COUNTA(C22:E22)</f>
        <v>1</v>
      </c>
      <c r="I22" s="92" t="str">
        <f t="shared" si="0"/>
        <v>OK</v>
      </c>
    </row>
    <row r="23" spans="1:15" ht="15" x14ac:dyDescent="0.25">
      <c r="C23" s="94" t="s">
        <v>32</v>
      </c>
      <c r="D23" s="94" t="s">
        <v>33</v>
      </c>
      <c r="E23" s="94" t="s">
        <v>34</v>
      </c>
      <c r="H23" s="91"/>
      <c r="I23" s="92"/>
    </row>
    <row r="24" spans="1:15" ht="15" x14ac:dyDescent="0.25">
      <c r="B24" s="95" t="s">
        <v>53</v>
      </c>
      <c r="C24" s="96">
        <f>COUNTA(C6,C8,C10,C12,C14,C16,C18,C20,C22)</f>
        <v>0</v>
      </c>
      <c r="D24" s="96">
        <f>COUNTA(D6,D8,D10,D12,D14,D16,D18,D20,D22)</f>
        <v>1</v>
      </c>
      <c r="E24" s="96">
        <f>COUNTA(E6,E8,E10,E12,E14,E16,E18,E20,E22)</f>
        <v>8</v>
      </c>
      <c r="H24" s="91">
        <f>SUM(C24:E24)</f>
        <v>9</v>
      </c>
      <c r="I24" s="92" t="str">
        <f>IF(H24=9,"OK","ERRORE TOTALI")</f>
        <v>OK</v>
      </c>
      <c r="L24" s="81" t="s">
        <v>54</v>
      </c>
    </row>
    <row r="25" spans="1:15" ht="15.75" thickBot="1" x14ac:dyDescent="0.3">
      <c r="H25" s="91"/>
      <c r="I25" s="92"/>
    </row>
    <row r="26" spans="1:15" ht="15.75" customHeight="1" thickBot="1" x14ac:dyDescent="0.3">
      <c r="A26" s="175" t="s">
        <v>55</v>
      </c>
      <c r="B26" s="176"/>
      <c r="C26" s="177" t="s">
        <v>30</v>
      </c>
      <c r="D26" s="177"/>
      <c r="E26" s="177"/>
      <c r="H26" s="91"/>
      <c r="I26" s="92"/>
    </row>
    <row r="27" spans="1:15" ht="15" x14ac:dyDescent="0.25">
      <c r="A27" s="97">
        <v>1</v>
      </c>
      <c r="B27" s="98" t="s">
        <v>56</v>
      </c>
      <c r="C27" s="87" t="s">
        <v>32</v>
      </c>
      <c r="D27" s="87" t="s">
        <v>33</v>
      </c>
      <c r="E27" s="87" t="s">
        <v>34</v>
      </c>
      <c r="H27" s="91"/>
      <c r="I27" s="92"/>
    </row>
    <row r="28" spans="1:15" ht="39.75" customHeight="1" thickBot="1" x14ac:dyDescent="0.3">
      <c r="A28" s="99"/>
      <c r="B28" s="100" t="s">
        <v>57</v>
      </c>
      <c r="C28" s="90"/>
      <c r="D28" s="90"/>
      <c r="E28" s="90" t="s">
        <v>96</v>
      </c>
      <c r="H28" s="91">
        <f>COUNTA(C28:E28)</f>
        <v>1</v>
      </c>
      <c r="I28" s="92" t="str">
        <f>IF(H28=1,"OK","VALORIZZARE UN LIVELLO")</f>
        <v>OK</v>
      </c>
      <c r="J28" s="178"/>
      <c r="K28" s="178"/>
      <c r="L28" s="178"/>
      <c r="M28" s="178"/>
      <c r="N28" s="178"/>
      <c r="O28" s="178"/>
    </row>
    <row r="29" spans="1:15" ht="15" x14ac:dyDescent="0.25">
      <c r="A29" s="97">
        <v>2</v>
      </c>
      <c r="B29" s="98" t="s">
        <v>58</v>
      </c>
      <c r="C29" s="87" t="s">
        <v>32</v>
      </c>
      <c r="D29" s="87" t="s">
        <v>33</v>
      </c>
      <c r="E29" s="87" t="s">
        <v>34</v>
      </c>
      <c r="H29" s="91"/>
      <c r="I29" s="92"/>
    </row>
    <row r="30" spans="1:15" ht="27" thickBot="1" x14ac:dyDescent="0.3">
      <c r="A30" s="99"/>
      <c r="B30" s="100" t="s">
        <v>59</v>
      </c>
      <c r="C30" s="90"/>
      <c r="D30" s="90" t="s">
        <v>96</v>
      </c>
      <c r="E30" s="90"/>
      <c r="H30" s="91">
        <f>COUNTA(C30:E30)</f>
        <v>1</v>
      </c>
      <c r="I30" s="92" t="str">
        <f>IF(H30=1,"OK","VALORIZZARE UN LIVELLO")</f>
        <v>OK</v>
      </c>
    </row>
    <row r="31" spans="1:15" ht="15" x14ac:dyDescent="0.25">
      <c r="A31" s="97">
        <v>3</v>
      </c>
      <c r="B31" s="98" t="s">
        <v>60</v>
      </c>
      <c r="C31" s="87" t="s">
        <v>32</v>
      </c>
      <c r="D31" s="87" t="s">
        <v>33</v>
      </c>
      <c r="E31" s="87" t="s">
        <v>34</v>
      </c>
      <c r="H31" s="91"/>
      <c r="I31" s="92"/>
    </row>
    <row r="32" spans="1:15" ht="27" thickBot="1" x14ac:dyDescent="0.3">
      <c r="A32" s="99"/>
      <c r="B32" s="100" t="s">
        <v>61</v>
      </c>
      <c r="C32" s="90"/>
      <c r="D32" s="90"/>
      <c r="E32" s="90" t="s">
        <v>96</v>
      </c>
      <c r="H32" s="91">
        <f>COUNTA(C32:E32)</f>
        <v>1</v>
      </c>
      <c r="I32" s="92" t="str">
        <f>IF(H32=1,"OK","VALORIZZARE UN LIVELLO")</f>
        <v>OK</v>
      </c>
    </row>
    <row r="33" spans="1:16" ht="15" x14ac:dyDescent="0.25">
      <c r="A33" s="97">
        <v>4</v>
      </c>
      <c r="B33" s="98" t="s">
        <v>62</v>
      </c>
      <c r="C33" s="87" t="s">
        <v>32</v>
      </c>
      <c r="D33" s="87" t="s">
        <v>33</v>
      </c>
      <c r="E33" s="87" t="s">
        <v>34</v>
      </c>
      <c r="H33" s="91"/>
      <c r="I33" s="92"/>
    </row>
    <row r="34" spans="1:16" ht="39.75" thickBot="1" x14ac:dyDescent="0.3">
      <c r="A34" s="99"/>
      <c r="B34" s="101" t="s">
        <v>145</v>
      </c>
      <c r="C34" s="90"/>
      <c r="D34" s="90"/>
      <c r="E34" s="90" t="s">
        <v>96</v>
      </c>
      <c r="H34" s="91">
        <f>COUNTA(C34:E34)</f>
        <v>1</v>
      </c>
      <c r="I34" s="92" t="str">
        <f>IF(H34=1,"OK","VALORIZZARE UN LIVELLO")</f>
        <v>OK</v>
      </c>
    </row>
    <row r="35" spans="1:16" ht="15" x14ac:dyDescent="0.25">
      <c r="C35" s="102" t="s">
        <v>32</v>
      </c>
      <c r="D35" s="102" t="s">
        <v>33</v>
      </c>
      <c r="E35" s="102" t="s">
        <v>34</v>
      </c>
      <c r="H35" s="91"/>
      <c r="I35" s="92"/>
    </row>
    <row r="36" spans="1:16" ht="15" x14ac:dyDescent="0.25">
      <c r="B36" s="103" t="s">
        <v>64</v>
      </c>
      <c r="C36" s="96">
        <f>COUNTA(C28,C30,C32,C34)</f>
        <v>0</v>
      </c>
      <c r="D36" s="96">
        <f>COUNTA(D28,D30,D32,D34)</f>
        <v>1</v>
      </c>
      <c r="E36" s="96">
        <f>COUNTA(E28,E30,E32,E34)</f>
        <v>3</v>
      </c>
      <c r="H36" s="91">
        <f>SUM(C36:E36)</f>
        <v>4</v>
      </c>
      <c r="I36" s="92" t="str">
        <f>IF(H36=4,"OK","ERRORE TOTALI")</f>
        <v>OK</v>
      </c>
      <c r="L36" s="81" t="s">
        <v>54</v>
      </c>
    </row>
    <row r="38" spans="1:16" ht="15.75" x14ac:dyDescent="0.25">
      <c r="B38" s="104" t="s">
        <v>65</v>
      </c>
      <c r="C38" s="94" t="s">
        <v>32</v>
      </c>
      <c r="D38" s="94" t="s">
        <v>33</v>
      </c>
      <c r="E38" s="94" t="s">
        <v>34</v>
      </c>
      <c r="F38" s="94" t="s">
        <v>66</v>
      </c>
    </row>
    <row r="39" spans="1:16" x14ac:dyDescent="0.2">
      <c r="B39" s="105" t="s">
        <v>4</v>
      </c>
      <c r="C39" s="106">
        <f>C24*C57</f>
        <v>0</v>
      </c>
      <c r="D39" s="106">
        <f>D24*D57</f>
        <v>6</v>
      </c>
      <c r="E39" s="106">
        <f>E24*E57</f>
        <v>24</v>
      </c>
      <c r="F39" s="107">
        <f>SUM(C39:E39)</f>
        <v>30</v>
      </c>
      <c r="G39" s="106" t="str">
        <f>IF(F39&lt;C63,"BASSO",(IF(F39&lt;C62,"MEDIO","ALTO")))</f>
        <v>BASSO</v>
      </c>
    </row>
    <row r="40" spans="1:16" x14ac:dyDescent="0.2">
      <c r="B40" s="108" t="s">
        <v>5</v>
      </c>
      <c r="C40" s="109">
        <f>C36*C58</f>
        <v>0</v>
      </c>
      <c r="D40" s="109">
        <f>D36*D58</f>
        <v>4</v>
      </c>
      <c r="E40" s="109">
        <f>E36*E58</f>
        <v>6</v>
      </c>
      <c r="F40" s="110">
        <f>SUM(C40:E40)</f>
        <v>10</v>
      </c>
      <c r="G40" s="109" t="str">
        <f>IF(F40&lt;C68,"BASSO",(IF(F40&lt;C67,"MEDIO","ALTO")))</f>
        <v>BASSO</v>
      </c>
    </row>
    <row r="41" spans="1:16" ht="16.5" thickBot="1" x14ac:dyDescent="0.3">
      <c r="B41" s="111" t="s">
        <v>67</v>
      </c>
      <c r="C41" s="112"/>
      <c r="D41" s="112"/>
      <c r="E41" s="112"/>
      <c r="F41" s="112"/>
      <c r="G41" s="112" t="str">
        <f>IF(I44=2,J44,(IF(I45=2,J45,(IF(I46=2,J46,(IF(I47=2,J47,(IF(I48=2,J48,(IF(I49=2,J49,(IF(I50=2,J50,(IF(I51=2,J51,J52)))))))))))))))</f>
        <v>MINIMO</v>
      </c>
    </row>
    <row r="42" spans="1:16" ht="13.5" customHeight="1" thickBot="1" x14ac:dyDescent="0.25">
      <c r="K42" s="171" t="s">
        <v>68</v>
      </c>
      <c r="L42" s="172"/>
      <c r="M42" s="172"/>
      <c r="N42" s="172"/>
      <c r="O42" s="172"/>
      <c r="P42" s="173"/>
    </row>
    <row r="43" spans="1:16" ht="26.25" thickBot="1" x14ac:dyDescent="0.25">
      <c r="B43" s="113"/>
      <c r="C43" s="113" t="s">
        <v>69</v>
      </c>
      <c r="D43" s="113" t="s">
        <v>70</v>
      </c>
      <c r="E43" s="113" t="s">
        <v>71</v>
      </c>
      <c r="F43" s="113"/>
      <c r="G43" s="113"/>
      <c r="H43" s="113"/>
      <c r="I43" s="113"/>
      <c r="J43" s="113"/>
      <c r="K43" s="114" t="s">
        <v>72</v>
      </c>
      <c r="L43" s="115"/>
      <c r="M43" s="115" t="s">
        <v>73</v>
      </c>
      <c r="N43" s="115"/>
      <c r="O43" s="115" t="s">
        <v>74</v>
      </c>
      <c r="P43" s="116"/>
    </row>
    <row r="44" spans="1:16" ht="13.5" thickBot="1" x14ac:dyDescent="0.25">
      <c r="B44" s="113"/>
      <c r="C44" s="113" t="s">
        <v>32</v>
      </c>
      <c r="D44" s="113" t="s">
        <v>32</v>
      </c>
      <c r="E44" s="113" t="s">
        <v>32</v>
      </c>
      <c r="F44" s="113"/>
      <c r="G44" s="113">
        <f>IF(G39=C44,1,0)</f>
        <v>0</v>
      </c>
      <c r="H44" s="113">
        <f>IF(G40=D44,1,0)</f>
        <v>0</v>
      </c>
      <c r="I44" s="113">
        <f>SUM(G44:H44)</f>
        <v>0</v>
      </c>
      <c r="J44" s="113" t="str">
        <f>IF(I44=2,E44,"  ")</f>
        <v xml:space="preserve">  </v>
      </c>
      <c r="K44" s="117" t="s">
        <v>75</v>
      </c>
      <c r="L44" s="118" t="str">
        <f>P44</f>
        <v xml:space="preserve"> </v>
      </c>
      <c r="M44" s="119" t="s">
        <v>75</v>
      </c>
      <c r="N44" s="118" t="str">
        <f>P44</f>
        <v xml:space="preserve"> </v>
      </c>
      <c r="O44" s="119" t="s">
        <v>76</v>
      </c>
      <c r="P44" s="118" t="str">
        <f>IF(J44=O44,"x"," ")</f>
        <v xml:space="preserve"> </v>
      </c>
    </row>
    <row r="45" spans="1:16" ht="13.5" thickBot="1" x14ac:dyDescent="0.25">
      <c r="B45" s="113"/>
      <c r="C45" s="113" t="s">
        <v>32</v>
      </c>
      <c r="D45" s="113" t="s">
        <v>33</v>
      </c>
      <c r="E45" s="113" t="s">
        <v>77</v>
      </c>
      <c r="F45" s="113"/>
      <c r="G45" s="113">
        <f>IF(G39=C45,1,0)</f>
        <v>0</v>
      </c>
      <c r="H45" s="113">
        <f>IF(G40=D45,1,0)</f>
        <v>0</v>
      </c>
      <c r="I45" s="113">
        <f t="shared" ref="I45:I52" si="1">SUM(G45:H45)</f>
        <v>0</v>
      </c>
      <c r="J45" s="113" t="str">
        <f t="shared" ref="J45:J52" si="2">IF(I45=2,E45,"  ")</f>
        <v xml:space="preserve">  </v>
      </c>
      <c r="K45" s="120" t="s">
        <v>76</v>
      </c>
      <c r="L45" s="121" t="str">
        <f t="shared" ref="L45:L52" si="3">P45</f>
        <v xml:space="preserve"> </v>
      </c>
      <c r="M45" s="122" t="s">
        <v>78</v>
      </c>
      <c r="N45" s="121" t="str">
        <f t="shared" ref="N45:N52" si="4">P45</f>
        <v xml:space="preserve"> </v>
      </c>
      <c r="O45" s="122" t="s">
        <v>79</v>
      </c>
      <c r="P45" s="121" t="str">
        <f t="shared" ref="P45:P52" si="5">IF(J45=O45,"x"," ")</f>
        <v xml:space="preserve"> </v>
      </c>
    </row>
    <row r="46" spans="1:16" ht="13.5" thickBot="1" x14ac:dyDescent="0.25">
      <c r="B46" s="113"/>
      <c r="C46" s="113" t="s">
        <v>33</v>
      </c>
      <c r="D46" s="113" t="s">
        <v>32</v>
      </c>
      <c r="E46" s="113" t="s">
        <v>77</v>
      </c>
      <c r="F46" s="113"/>
      <c r="G46" s="113">
        <f>IF(G39=C46,1,0)</f>
        <v>0</v>
      </c>
      <c r="H46" s="113">
        <f>IF(G40=D46,1,0)</f>
        <v>0</v>
      </c>
      <c r="I46" s="113">
        <f t="shared" si="1"/>
        <v>0</v>
      </c>
      <c r="J46" s="113" t="str">
        <f t="shared" si="2"/>
        <v xml:space="preserve">  </v>
      </c>
      <c r="K46" s="120" t="s">
        <v>78</v>
      </c>
      <c r="L46" s="121" t="str">
        <f t="shared" si="3"/>
        <v xml:space="preserve"> </v>
      </c>
      <c r="M46" s="122" t="s">
        <v>76</v>
      </c>
      <c r="N46" s="121" t="str">
        <f t="shared" si="4"/>
        <v xml:space="preserve"> </v>
      </c>
      <c r="O46" s="122" t="s">
        <v>79</v>
      </c>
      <c r="P46" s="121" t="str">
        <f t="shared" si="5"/>
        <v xml:space="preserve"> </v>
      </c>
    </row>
    <row r="47" spans="1:16" ht="13.5" thickBot="1" x14ac:dyDescent="0.25">
      <c r="B47" s="113"/>
      <c r="C47" s="113" t="s">
        <v>32</v>
      </c>
      <c r="D47" s="113" t="s">
        <v>34</v>
      </c>
      <c r="E47" s="113" t="s">
        <v>33</v>
      </c>
      <c r="F47" s="113"/>
      <c r="G47" s="113">
        <f>IF(G39=C47,1,0)</f>
        <v>0</v>
      </c>
      <c r="H47" s="113">
        <f>IF(G40=D47,1,0)</f>
        <v>1</v>
      </c>
      <c r="I47" s="113">
        <f t="shared" si="1"/>
        <v>1</v>
      </c>
      <c r="J47" s="113" t="str">
        <f t="shared" si="2"/>
        <v xml:space="preserve">  </v>
      </c>
      <c r="K47" s="123" t="s">
        <v>76</v>
      </c>
      <c r="L47" s="124" t="str">
        <f t="shared" si="3"/>
        <v xml:space="preserve"> </v>
      </c>
      <c r="M47" s="125" t="s">
        <v>80</v>
      </c>
      <c r="N47" s="124" t="str">
        <f t="shared" si="4"/>
        <v xml:space="preserve"> </v>
      </c>
      <c r="O47" s="125" t="s">
        <v>78</v>
      </c>
      <c r="P47" s="124" t="str">
        <f t="shared" si="5"/>
        <v xml:space="preserve"> </v>
      </c>
    </row>
    <row r="48" spans="1:16" ht="13.5" thickBot="1" x14ac:dyDescent="0.25">
      <c r="B48" s="113"/>
      <c r="C48" s="113" t="s">
        <v>33</v>
      </c>
      <c r="D48" s="113" t="s">
        <v>33</v>
      </c>
      <c r="E48" s="113" t="s">
        <v>33</v>
      </c>
      <c r="F48" s="113"/>
      <c r="G48" s="113">
        <f>IF(G39=C48,1,0)</f>
        <v>0</v>
      </c>
      <c r="H48" s="113">
        <f>IF(G40=D48,1,0)</f>
        <v>0</v>
      </c>
      <c r="I48" s="113">
        <f t="shared" si="1"/>
        <v>0</v>
      </c>
      <c r="J48" s="113" t="str">
        <f t="shared" si="2"/>
        <v xml:space="preserve">  </v>
      </c>
      <c r="K48" s="123" t="s">
        <v>78</v>
      </c>
      <c r="L48" s="124" t="str">
        <f t="shared" si="3"/>
        <v xml:space="preserve"> </v>
      </c>
      <c r="M48" s="125" t="s">
        <v>78</v>
      </c>
      <c r="N48" s="124" t="str">
        <f t="shared" si="4"/>
        <v xml:space="preserve"> </v>
      </c>
      <c r="O48" s="125" t="s">
        <v>78</v>
      </c>
      <c r="P48" s="124" t="str">
        <f t="shared" si="5"/>
        <v xml:space="preserve"> </v>
      </c>
    </row>
    <row r="49" spans="2:16" ht="13.5" thickBot="1" x14ac:dyDescent="0.25">
      <c r="B49" s="113"/>
      <c r="C49" s="113" t="s">
        <v>34</v>
      </c>
      <c r="D49" s="113" t="s">
        <v>32</v>
      </c>
      <c r="E49" s="113" t="s">
        <v>33</v>
      </c>
      <c r="F49" s="113"/>
      <c r="G49" s="113">
        <f>IF(G39=C49,1,0)</f>
        <v>1</v>
      </c>
      <c r="H49" s="113">
        <f>IF(G40=D49,1,0)</f>
        <v>0</v>
      </c>
      <c r="I49" s="113">
        <f t="shared" si="1"/>
        <v>1</v>
      </c>
      <c r="J49" s="113" t="str">
        <f t="shared" si="2"/>
        <v xml:space="preserve">  </v>
      </c>
      <c r="K49" s="123" t="s">
        <v>81</v>
      </c>
      <c r="L49" s="124" t="str">
        <f t="shared" si="3"/>
        <v xml:space="preserve"> </v>
      </c>
      <c r="M49" s="125" t="s">
        <v>76</v>
      </c>
      <c r="N49" s="124" t="str">
        <f t="shared" si="4"/>
        <v xml:space="preserve"> </v>
      </c>
      <c r="O49" s="125" t="s">
        <v>78</v>
      </c>
      <c r="P49" s="124" t="str">
        <f t="shared" si="5"/>
        <v xml:space="preserve"> </v>
      </c>
    </row>
    <row r="50" spans="2:16" ht="13.5" thickBot="1" x14ac:dyDescent="0.25">
      <c r="B50" s="113"/>
      <c r="C50" s="113" t="s">
        <v>33</v>
      </c>
      <c r="D50" s="113" t="s">
        <v>34</v>
      </c>
      <c r="E50" s="113" t="s">
        <v>34</v>
      </c>
      <c r="F50" s="113"/>
      <c r="G50" s="113">
        <f>IF(G39=C50,1,0)</f>
        <v>0</v>
      </c>
      <c r="H50" s="113">
        <f>IF(G40=D50,1,0)</f>
        <v>1</v>
      </c>
      <c r="I50" s="113">
        <f t="shared" si="1"/>
        <v>1</v>
      </c>
      <c r="J50" s="113" t="str">
        <f t="shared" si="2"/>
        <v xml:space="preserve">  </v>
      </c>
      <c r="K50" s="126" t="s">
        <v>78</v>
      </c>
      <c r="L50" s="127" t="str">
        <f t="shared" si="3"/>
        <v xml:space="preserve"> </v>
      </c>
      <c r="M50" s="128" t="s">
        <v>81</v>
      </c>
      <c r="N50" s="127" t="str">
        <f t="shared" si="4"/>
        <v xml:space="preserve"> </v>
      </c>
      <c r="O50" s="128" t="s">
        <v>81</v>
      </c>
      <c r="P50" s="127" t="str">
        <f t="shared" si="5"/>
        <v xml:space="preserve"> </v>
      </c>
    </row>
    <row r="51" spans="2:16" ht="13.5" thickBot="1" x14ac:dyDescent="0.25">
      <c r="B51" s="113"/>
      <c r="C51" s="113" t="s">
        <v>34</v>
      </c>
      <c r="D51" s="113" t="s">
        <v>33</v>
      </c>
      <c r="E51" s="113" t="s">
        <v>34</v>
      </c>
      <c r="F51" s="113"/>
      <c r="G51" s="113">
        <f>IF(G39=C51,1,0)</f>
        <v>1</v>
      </c>
      <c r="H51" s="113">
        <f>IF(G40=D51,1,0)</f>
        <v>0</v>
      </c>
      <c r="I51" s="113">
        <f t="shared" si="1"/>
        <v>1</v>
      </c>
      <c r="J51" s="113" t="str">
        <f t="shared" si="2"/>
        <v xml:space="preserve">  </v>
      </c>
      <c r="K51" s="126" t="s">
        <v>81</v>
      </c>
      <c r="L51" s="127" t="str">
        <f t="shared" si="3"/>
        <v xml:space="preserve"> </v>
      </c>
      <c r="M51" s="128" t="s">
        <v>78</v>
      </c>
      <c r="N51" s="127" t="str">
        <f t="shared" si="4"/>
        <v xml:space="preserve"> </v>
      </c>
      <c r="O51" s="128" t="s">
        <v>81</v>
      </c>
      <c r="P51" s="127" t="str">
        <f t="shared" si="5"/>
        <v xml:space="preserve"> </v>
      </c>
    </row>
    <row r="52" spans="2:16" ht="13.5" thickBot="1" x14ac:dyDescent="0.25">
      <c r="B52" s="113"/>
      <c r="C52" s="113" t="s">
        <v>34</v>
      </c>
      <c r="D52" s="113" t="s">
        <v>34</v>
      </c>
      <c r="E52" s="113" t="s">
        <v>82</v>
      </c>
      <c r="F52" s="113"/>
      <c r="G52" s="113">
        <f>IF(G39=C52,1,0)</f>
        <v>1</v>
      </c>
      <c r="H52" s="113">
        <f>IF(G40=D52,1,0)</f>
        <v>1</v>
      </c>
      <c r="I52" s="113">
        <f t="shared" si="1"/>
        <v>2</v>
      </c>
      <c r="J52" s="113" t="str">
        <f t="shared" si="2"/>
        <v>MINIMO</v>
      </c>
      <c r="K52" s="129" t="s">
        <v>81</v>
      </c>
      <c r="L52" s="130" t="str">
        <f t="shared" si="3"/>
        <v>x</v>
      </c>
      <c r="M52" s="131" t="s">
        <v>81</v>
      </c>
      <c r="N52" s="130" t="str">
        <f t="shared" si="4"/>
        <v>x</v>
      </c>
      <c r="O52" s="131" t="s">
        <v>83</v>
      </c>
      <c r="P52" s="130" t="str">
        <f t="shared" si="5"/>
        <v>x</v>
      </c>
    </row>
    <row r="53" spans="2:16" x14ac:dyDescent="0.2">
      <c r="B53" s="113"/>
      <c r="C53" s="113"/>
      <c r="D53" s="113"/>
      <c r="E53" s="113"/>
      <c r="F53" s="113"/>
      <c r="G53" s="113"/>
      <c r="H53" s="113"/>
      <c r="I53" s="113"/>
      <c r="J53" s="113"/>
    </row>
    <row r="56" spans="2:16" x14ac:dyDescent="0.2">
      <c r="B56" s="132" t="s">
        <v>84</v>
      </c>
      <c r="C56" s="94" t="s">
        <v>32</v>
      </c>
      <c r="D56" s="94" t="s">
        <v>33</v>
      </c>
      <c r="E56" s="94" t="s">
        <v>34</v>
      </c>
      <c r="G56" s="133" t="s">
        <v>85</v>
      </c>
      <c r="H56" s="133" t="s">
        <v>86</v>
      </c>
      <c r="I56" s="133" t="s">
        <v>87</v>
      </c>
      <c r="J56" s="134"/>
      <c r="K56" s="134"/>
    </row>
    <row r="57" spans="2:16" x14ac:dyDescent="0.2">
      <c r="B57" s="132" t="s">
        <v>4</v>
      </c>
      <c r="C57" s="135">
        <v>9</v>
      </c>
      <c r="D57" s="135">
        <v>6</v>
      </c>
      <c r="E57" s="135">
        <v>3</v>
      </c>
      <c r="G57" s="133">
        <f>C57*9</f>
        <v>81</v>
      </c>
      <c r="H57" s="133">
        <f>D57*9</f>
        <v>54</v>
      </c>
      <c r="I57" s="133">
        <f>E57*9</f>
        <v>27</v>
      </c>
      <c r="J57" s="134"/>
      <c r="K57" s="134"/>
    </row>
    <row r="58" spans="2:16" x14ac:dyDescent="0.2">
      <c r="B58" s="132" t="s">
        <v>5</v>
      </c>
      <c r="C58" s="135">
        <v>6</v>
      </c>
      <c r="D58" s="135">
        <v>4</v>
      </c>
      <c r="E58" s="135">
        <v>2</v>
      </c>
      <c r="G58" s="133">
        <f>C58*4</f>
        <v>24</v>
      </c>
      <c r="H58" s="133">
        <f>D58*4</f>
        <v>16</v>
      </c>
      <c r="I58" s="133">
        <f>E58*4</f>
        <v>8</v>
      </c>
    </row>
    <row r="59" spans="2:16" x14ac:dyDescent="0.2">
      <c r="C59" s="136"/>
      <c r="D59" s="136"/>
      <c r="E59" s="136"/>
      <c r="L59" s="137"/>
    </row>
    <row r="60" spans="2:16" x14ac:dyDescent="0.2">
      <c r="C60" s="136"/>
      <c r="D60" s="136"/>
      <c r="E60" s="136"/>
      <c r="L60" s="132"/>
    </row>
    <row r="61" spans="2:16" x14ac:dyDescent="0.2">
      <c r="B61" s="138" t="s">
        <v>88</v>
      </c>
      <c r="C61" s="136"/>
      <c r="D61" s="136"/>
      <c r="E61" s="136"/>
      <c r="L61" s="132"/>
    </row>
    <row r="62" spans="2:16" x14ac:dyDescent="0.2">
      <c r="B62" s="139" t="s">
        <v>89</v>
      </c>
      <c r="C62" s="135">
        <v>61</v>
      </c>
      <c r="D62" s="140" t="s">
        <v>90</v>
      </c>
      <c r="E62" s="141">
        <f>G57</f>
        <v>81</v>
      </c>
      <c r="L62" s="132"/>
    </row>
    <row r="63" spans="2:16" x14ac:dyDescent="0.2">
      <c r="B63" s="139" t="s">
        <v>91</v>
      </c>
      <c r="C63" s="135">
        <v>40</v>
      </c>
      <c r="D63" s="140" t="s">
        <v>90</v>
      </c>
      <c r="E63" s="135">
        <v>60</v>
      </c>
      <c r="L63" s="137"/>
    </row>
    <row r="64" spans="2:16" x14ac:dyDescent="0.2">
      <c r="B64" s="139" t="s">
        <v>92</v>
      </c>
      <c r="C64" s="141">
        <f>I57</f>
        <v>27</v>
      </c>
      <c r="D64" s="140" t="s">
        <v>90</v>
      </c>
      <c r="E64" s="135">
        <v>39</v>
      </c>
      <c r="L64" s="132"/>
    </row>
    <row r="65" spans="2:12" x14ac:dyDescent="0.2">
      <c r="B65" s="132"/>
      <c r="C65" s="136"/>
      <c r="D65" s="136"/>
      <c r="E65" s="136"/>
      <c r="L65" s="132"/>
    </row>
    <row r="66" spans="2:12" x14ac:dyDescent="0.2">
      <c r="B66" s="138" t="s">
        <v>93</v>
      </c>
      <c r="C66" s="136"/>
      <c r="D66" s="136"/>
      <c r="E66" s="136"/>
      <c r="L66" s="132"/>
    </row>
    <row r="67" spans="2:12" x14ac:dyDescent="0.2">
      <c r="B67" s="139" t="s">
        <v>89</v>
      </c>
      <c r="C67" s="135">
        <v>18</v>
      </c>
      <c r="D67" s="140" t="s">
        <v>90</v>
      </c>
      <c r="E67" s="141">
        <f>G58</f>
        <v>24</v>
      </c>
    </row>
    <row r="68" spans="2:12" x14ac:dyDescent="0.2">
      <c r="B68" s="139" t="s">
        <v>91</v>
      </c>
      <c r="C68" s="135">
        <v>11</v>
      </c>
      <c r="D68" s="140" t="s">
        <v>90</v>
      </c>
      <c r="E68" s="135">
        <v>17</v>
      </c>
    </row>
    <row r="69" spans="2:12" x14ac:dyDescent="0.2">
      <c r="B69" s="139" t="s">
        <v>92</v>
      </c>
      <c r="C69" s="141">
        <f>I58</f>
        <v>8</v>
      </c>
      <c r="D69" s="140" t="s">
        <v>90</v>
      </c>
      <c r="E69" s="135">
        <v>10</v>
      </c>
    </row>
  </sheetData>
  <sheetProtection formatCells="0" formatColumns="0" formatRows="0"/>
  <protectedRanges>
    <protectedRange sqref="C34:E34 C32:E32 C30:E30 C28:E28 C22:E22 C20:E20 C18:E18 C16:E16 C14:E14 C12:E12 C10:E10 C8:E8 C6:E6 B2:B3" name="Intervallo1"/>
  </protectedRanges>
  <mergeCells count="6">
    <mergeCell ref="K42:P42"/>
    <mergeCell ref="A4:B4"/>
    <mergeCell ref="C4:E4"/>
    <mergeCell ref="A26:B26"/>
    <mergeCell ref="C26:E26"/>
    <mergeCell ref="J28:O28"/>
  </mergeCells>
  <pageMargins left="0.23622047244094491" right="0.31496062992125984" top="0.35433070866141736" bottom="0.31496062992125984"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L69"/>
  <sheetViews>
    <sheetView zoomScaleNormal="100" workbookViewId="0">
      <selection activeCell="B2" sqref="B2"/>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178</v>
      </c>
      <c r="C2" s="21"/>
      <c r="D2" s="21"/>
      <c r="E2" s="21"/>
    </row>
    <row r="3" spans="1:9" ht="40.5" customHeight="1" x14ac:dyDescent="0.25">
      <c r="B3" s="79" t="s">
        <v>95</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c r="D6" s="28"/>
      <c r="E6" s="28" t="s">
        <v>96</v>
      </c>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c r="D8" s="28"/>
      <c r="E8" s="28" t="s">
        <v>96</v>
      </c>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c r="D10" s="28"/>
      <c r="E10" s="28" t="s">
        <v>96</v>
      </c>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c r="D12" s="28"/>
      <c r="E12" s="28" t="s">
        <v>96</v>
      </c>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c r="D14" s="28"/>
      <c r="E14" s="28" t="s">
        <v>96</v>
      </c>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c r="D16" s="28"/>
      <c r="E16" s="28" t="s">
        <v>96</v>
      </c>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c r="D18" s="28"/>
      <c r="E18" s="28" t="s">
        <v>96</v>
      </c>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c r="E20" s="28" t="s">
        <v>96</v>
      </c>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c r="D22" s="31"/>
      <c r="E22" s="31" t="s">
        <v>96</v>
      </c>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0</v>
      </c>
      <c r="D24" s="34">
        <f>COUNTA(D6,D8,D10,D12,D14,D16,D18,D20,D22)</f>
        <v>0</v>
      </c>
      <c r="E24" s="34">
        <f>COUNTA(E6,E8,E10,E12,E14,E16,E18,E20,E22)</f>
        <v>9</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c r="D28" s="28"/>
      <c r="E28" s="28" t="s">
        <v>96</v>
      </c>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c r="E30" s="28" t="s">
        <v>96</v>
      </c>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c r="D32" s="28"/>
      <c r="E32" s="28" t="s">
        <v>96</v>
      </c>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c r="E34" s="28" t="s">
        <v>96</v>
      </c>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0</v>
      </c>
      <c r="D36" s="34">
        <f>COUNTA(D28,D30,D32,D34)</f>
        <v>0</v>
      </c>
      <c r="E36" s="34">
        <f>COUNTA(E28,E30,E32,E34)</f>
        <v>4</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0</v>
      </c>
      <c r="D39" s="44">
        <f>D24*D57</f>
        <v>0</v>
      </c>
      <c r="E39" s="44">
        <f>E24*E57</f>
        <v>27</v>
      </c>
      <c r="F39" s="45">
        <f>SUM(C39:E39)</f>
        <v>27</v>
      </c>
      <c r="G39" s="44" t="str">
        <f>IF(F39&lt;C63,"BASSO",(IF(F39&lt;C62,"MEDIO","ALTO")))</f>
        <v>BASSO</v>
      </c>
    </row>
    <row r="40" spans="1:16" x14ac:dyDescent="0.25">
      <c r="B40" s="46" t="s">
        <v>5</v>
      </c>
      <c r="C40" s="47">
        <f>C36*C58</f>
        <v>0</v>
      </c>
      <c r="D40" s="47">
        <f>D36*D58</f>
        <v>0</v>
      </c>
      <c r="E40" s="47">
        <f>E36*E58</f>
        <v>8</v>
      </c>
      <c r="F40" s="48">
        <f>SUM(C40:E40)</f>
        <v>8</v>
      </c>
      <c r="G40" s="47" t="str">
        <f>IF(F40&lt;C68,"BASSO",(IF(F40&lt;C67,"MEDIO","ALTO")))</f>
        <v>BASSO</v>
      </c>
    </row>
    <row r="41" spans="1:16" ht="15.75" x14ac:dyDescent="0.25">
      <c r="B41" s="49" t="s">
        <v>67</v>
      </c>
      <c r="C41" s="50"/>
      <c r="D41" s="50"/>
      <c r="E41" s="50"/>
      <c r="F41" s="50"/>
      <c r="G41" s="50" t="str">
        <f>IF(I44=2,J44,(IF(I45=2,J45,(IF(I46=2,J46,(IF(I47=2,J47,(IF(I48=2,J48,(IF(I49=2,J49,(IF(I50=2,J50,(IF(I51=2,J51,J52)))))))))))))))</f>
        <v>MINIMO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0</v>
      </c>
      <c r="H44" s="51">
        <f>IF(G40=D44,1,0)</f>
        <v>0</v>
      </c>
      <c r="I44" s="51">
        <f t="shared" ref="I44:I52" si="0">SUM(G44:H44)</f>
        <v>0</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5">
      <c r="B45" s="51"/>
      <c r="C45" s="51" t="s">
        <v>32</v>
      </c>
      <c r="D45" s="51" t="s">
        <v>33</v>
      </c>
      <c r="E45" s="51" t="s">
        <v>77</v>
      </c>
      <c r="F45" s="51"/>
      <c r="G45" s="51">
        <f>IF(G39=C45,1,0)</f>
        <v>0</v>
      </c>
      <c r="H45" s="51">
        <f>IF(G40=D45,1,0)</f>
        <v>0</v>
      </c>
      <c r="I45" s="51">
        <f t="shared" si="0"/>
        <v>0</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0</v>
      </c>
      <c r="H46" s="51">
        <f>IF(G40=D46,1,0)</f>
        <v>0</v>
      </c>
      <c r="I46" s="51">
        <f t="shared" si="0"/>
        <v>0</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0</v>
      </c>
      <c r="H47" s="51">
        <f>IF(G40=D47,1,0)</f>
        <v>1</v>
      </c>
      <c r="I47" s="51">
        <f t="shared" si="0"/>
        <v>1</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0</v>
      </c>
      <c r="H48" s="51">
        <f>IF(G40=D48,1,0)</f>
        <v>0</v>
      </c>
      <c r="I48" s="51">
        <f t="shared" si="0"/>
        <v>0</v>
      </c>
      <c r="J48" s="51" t="str">
        <f t="shared" si="1"/>
        <v xml:space="preserve">  </v>
      </c>
      <c r="K48" s="61" t="s">
        <v>78</v>
      </c>
      <c r="L48" s="62" t="str">
        <f t="shared" si="2"/>
        <v xml:space="preserve"> </v>
      </c>
      <c r="M48" s="63" t="s">
        <v>78</v>
      </c>
      <c r="N48" s="62" t="str">
        <f t="shared" si="3"/>
        <v xml:space="preserve"> </v>
      </c>
      <c r="O48" s="63" t="s">
        <v>78</v>
      </c>
      <c r="P48" s="62" t="str">
        <f t="shared" si="4"/>
        <v xml:space="preserve"> </v>
      </c>
    </row>
    <row r="49" spans="2:16" x14ac:dyDescent="0.25">
      <c r="B49" s="51"/>
      <c r="C49" s="51" t="s">
        <v>34</v>
      </c>
      <c r="D49" s="51" t="s">
        <v>32</v>
      </c>
      <c r="E49" s="51" t="s">
        <v>33</v>
      </c>
      <c r="F49" s="51"/>
      <c r="G49" s="51">
        <f>IF(G39=C49,1,0)</f>
        <v>1</v>
      </c>
      <c r="H49" s="51">
        <f>IF(G40=D49,1,0)</f>
        <v>0</v>
      </c>
      <c r="I49" s="51">
        <f t="shared" si="0"/>
        <v>1</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0</v>
      </c>
      <c r="H50" s="51">
        <f>IF(G40=D50,1,0)</f>
        <v>1</v>
      </c>
      <c r="I50" s="51">
        <f t="shared" si="0"/>
        <v>1</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1</v>
      </c>
      <c r="H51" s="51">
        <f>IF(G40=D51,1,0)</f>
        <v>0</v>
      </c>
      <c r="I51" s="51">
        <f t="shared" si="0"/>
        <v>1</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1</v>
      </c>
      <c r="H52" s="51">
        <f>IF(G40=D52,1,0)</f>
        <v>1</v>
      </c>
      <c r="I52" s="51">
        <f t="shared" si="0"/>
        <v>2</v>
      </c>
      <c r="J52" s="51" t="str">
        <f t="shared" si="1"/>
        <v>MINIMO</v>
      </c>
      <c r="K52" s="67" t="s">
        <v>81</v>
      </c>
      <c r="L52" s="68" t="str">
        <f t="shared" si="2"/>
        <v>x</v>
      </c>
      <c r="M52" s="69" t="s">
        <v>81</v>
      </c>
      <c r="N52" s="68" t="str">
        <f t="shared" si="3"/>
        <v>x</v>
      </c>
      <c r="O52" s="69" t="s">
        <v>83</v>
      </c>
      <c r="P52" s="68" t="str">
        <f t="shared" si="4"/>
        <v>x</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L69"/>
  <sheetViews>
    <sheetView zoomScaleNormal="100" workbookViewId="0">
      <selection activeCell="B2" sqref="B2"/>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179</v>
      </c>
      <c r="C2" s="21"/>
      <c r="D2" s="21"/>
      <c r="E2" s="21"/>
    </row>
    <row r="3" spans="1:9" ht="40.5" customHeight="1" x14ac:dyDescent="0.25">
      <c r="B3" s="79" t="s">
        <v>97</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t="s">
        <v>36</v>
      </c>
      <c r="D6" s="28"/>
      <c r="E6" s="28"/>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t="s">
        <v>36</v>
      </c>
      <c r="D8" s="28"/>
      <c r="E8" s="28"/>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c r="D10" s="28"/>
      <c r="E10" s="28" t="s">
        <v>36</v>
      </c>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t="s">
        <v>36</v>
      </c>
      <c r="D12" s="28"/>
      <c r="E12" s="28"/>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c r="D14" s="28"/>
      <c r="E14" s="28" t="s">
        <v>36</v>
      </c>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c r="D16" s="28" t="s">
        <v>36</v>
      </c>
      <c r="E16" s="28"/>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c r="D18" s="28"/>
      <c r="E18" s="28" t="s">
        <v>36</v>
      </c>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c r="E20" s="28" t="s">
        <v>36</v>
      </c>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t="s">
        <v>36</v>
      </c>
      <c r="D22" s="31"/>
      <c r="E22" s="31"/>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4</v>
      </c>
      <c r="D24" s="34">
        <f>COUNTA(D6,D8,D10,D12,D14,D16,D18,D20,D22)</f>
        <v>1</v>
      </c>
      <c r="E24" s="34">
        <f>COUNTA(E6,E8,E10,E12,E14,E16,E18,E20,E22)</f>
        <v>4</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c r="D28" s="28" t="s">
        <v>36</v>
      </c>
      <c r="E28" s="28"/>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t="s">
        <v>36</v>
      </c>
      <c r="E30" s="28"/>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c r="D32" s="28" t="s">
        <v>36</v>
      </c>
      <c r="E32" s="28"/>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t="s">
        <v>36</v>
      </c>
      <c r="E34" s="28"/>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0</v>
      </c>
      <c r="D36" s="34">
        <f>COUNTA(D28,D30,D32,D34)</f>
        <v>4</v>
      </c>
      <c r="E36" s="34">
        <f>COUNTA(E28,E30,E32,E34)</f>
        <v>0</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36</v>
      </c>
      <c r="D39" s="44">
        <f>D24*D57</f>
        <v>6</v>
      </c>
      <c r="E39" s="44">
        <f>E24*E57</f>
        <v>12</v>
      </c>
      <c r="F39" s="45">
        <f>SUM(C39:E39)</f>
        <v>54</v>
      </c>
      <c r="G39" s="44" t="str">
        <f>IF(F39&lt;C63,"BASSO",(IF(F39&lt;C62,"MEDIO","ALTO")))</f>
        <v>MEDIO</v>
      </c>
    </row>
    <row r="40" spans="1:16" x14ac:dyDescent="0.25">
      <c r="B40" s="46" t="s">
        <v>5</v>
      </c>
      <c r="C40" s="47">
        <f>C36*C58</f>
        <v>0</v>
      </c>
      <c r="D40" s="47">
        <f>D36*D58</f>
        <v>16</v>
      </c>
      <c r="E40" s="47">
        <f>E36*E58</f>
        <v>0</v>
      </c>
      <c r="F40" s="48">
        <f>SUM(C40:E40)</f>
        <v>16</v>
      </c>
      <c r="G40" s="47" t="str">
        <f>IF(F40&lt;C68,"BASSO",(IF(F40&lt;C67,"MEDIO","ALTO")))</f>
        <v>MEDIO</v>
      </c>
    </row>
    <row r="41" spans="1:16" ht="15.75" x14ac:dyDescent="0.25">
      <c r="B41" s="49" t="s">
        <v>67</v>
      </c>
      <c r="C41" s="50"/>
      <c r="D41" s="50"/>
      <c r="E41" s="50"/>
      <c r="F41" s="50"/>
      <c r="G41" s="50" t="str">
        <f>IF(I44=2,J44,(IF(I45=2,J45,(IF(I46=2,J46,(IF(I47=2,J47,(IF(I48=2,J48,(IF(I49=2,J49,(IF(I50=2,J50,(IF(I51=2,J51,J52)))))))))))))))</f>
        <v>MEDIO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0</v>
      </c>
      <c r="H44" s="51">
        <f>IF(G40=D44,1,0)</f>
        <v>0</v>
      </c>
      <c r="I44" s="51">
        <f t="shared" ref="I44:I52" si="0">SUM(G44:H44)</f>
        <v>0</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5">
      <c r="B45" s="51"/>
      <c r="C45" s="51" t="s">
        <v>32</v>
      </c>
      <c r="D45" s="51" t="s">
        <v>33</v>
      </c>
      <c r="E45" s="51" t="s">
        <v>77</v>
      </c>
      <c r="F45" s="51"/>
      <c r="G45" s="51">
        <f>IF(G39=C45,1,0)</f>
        <v>0</v>
      </c>
      <c r="H45" s="51">
        <f>IF(G40=D45,1,0)</f>
        <v>1</v>
      </c>
      <c r="I45" s="51">
        <f t="shared" si="0"/>
        <v>1</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1</v>
      </c>
      <c r="H46" s="51">
        <f>IF(G40=D46,1,0)</f>
        <v>0</v>
      </c>
      <c r="I46" s="51">
        <f t="shared" si="0"/>
        <v>1</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0</v>
      </c>
      <c r="H47" s="51">
        <f>IF(G40=D47,1,0)</f>
        <v>0</v>
      </c>
      <c r="I47" s="51">
        <f t="shared" si="0"/>
        <v>0</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1</v>
      </c>
      <c r="H48" s="51">
        <f>IF(G40=D48,1,0)</f>
        <v>1</v>
      </c>
      <c r="I48" s="51">
        <f t="shared" si="0"/>
        <v>2</v>
      </c>
      <c r="J48" s="51" t="str">
        <f t="shared" si="1"/>
        <v>MEDIO</v>
      </c>
      <c r="K48" s="61" t="s">
        <v>78</v>
      </c>
      <c r="L48" s="62" t="str">
        <f t="shared" si="2"/>
        <v>x</v>
      </c>
      <c r="M48" s="63" t="s">
        <v>78</v>
      </c>
      <c r="N48" s="62" t="str">
        <f t="shared" si="3"/>
        <v>x</v>
      </c>
      <c r="O48" s="63" t="s">
        <v>78</v>
      </c>
      <c r="P48" s="62" t="str">
        <f t="shared" si="4"/>
        <v>x</v>
      </c>
    </row>
    <row r="49" spans="2:16" x14ac:dyDescent="0.25">
      <c r="B49" s="51"/>
      <c r="C49" s="51" t="s">
        <v>34</v>
      </c>
      <c r="D49" s="51" t="s">
        <v>32</v>
      </c>
      <c r="E49" s="51" t="s">
        <v>33</v>
      </c>
      <c r="F49" s="51"/>
      <c r="G49" s="51">
        <f>IF(G39=C49,1,0)</f>
        <v>0</v>
      </c>
      <c r="H49" s="51">
        <f>IF(G40=D49,1,0)</f>
        <v>0</v>
      </c>
      <c r="I49" s="51">
        <f t="shared" si="0"/>
        <v>0</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1</v>
      </c>
      <c r="H50" s="51">
        <f>IF(G40=D50,1,0)</f>
        <v>0</v>
      </c>
      <c r="I50" s="51">
        <f t="shared" si="0"/>
        <v>1</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0</v>
      </c>
      <c r="H51" s="51">
        <f>IF(G40=D51,1,0)</f>
        <v>1</v>
      </c>
      <c r="I51" s="51">
        <f t="shared" si="0"/>
        <v>1</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0</v>
      </c>
      <c r="H52" s="51">
        <f>IF(G40=D52,1,0)</f>
        <v>0</v>
      </c>
      <c r="I52" s="51">
        <f t="shared" si="0"/>
        <v>0</v>
      </c>
      <c r="J52" s="51" t="str">
        <f t="shared" si="1"/>
        <v xml:space="preserve">  </v>
      </c>
      <c r="K52" s="67" t="s">
        <v>81</v>
      </c>
      <c r="L52" s="68" t="str">
        <f t="shared" si="2"/>
        <v xml:space="preserve"> </v>
      </c>
      <c r="M52" s="69" t="s">
        <v>81</v>
      </c>
      <c r="N52" s="68" t="str">
        <f t="shared" si="3"/>
        <v xml:space="preserve"> </v>
      </c>
      <c r="O52" s="69" t="s">
        <v>83</v>
      </c>
      <c r="P52" s="68" t="str">
        <f t="shared" si="4"/>
        <v xml:space="preserve"> </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L69"/>
  <sheetViews>
    <sheetView zoomScaleNormal="100" workbookViewId="0">
      <selection activeCell="B2" sqref="B2"/>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180</v>
      </c>
      <c r="C2" s="21"/>
      <c r="D2" s="21"/>
      <c r="E2" s="21"/>
    </row>
    <row r="3" spans="1:9" ht="40.5" customHeight="1" x14ac:dyDescent="0.25">
      <c r="B3" s="79" t="s">
        <v>98</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c r="D6" s="28"/>
      <c r="E6" s="28" t="s">
        <v>36</v>
      </c>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t="s">
        <v>36</v>
      </c>
      <c r="D8" s="28"/>
      <c r="E8" s="28"/>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c r="D10" s="28"/>
      <c r="E10" s="28" t="s">
        <v>36</v>
      </c>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c r="D12" s="28"/>
      <c r="E12" s="28" t="s">
        <v>36</v>
      </c>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c r="D14" s="28"/>
      <c r="E14" s="28" t="s">
        <v>36</v>
      </c>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c r="D16" s="28"/>
      <c r="E16" s="28" t="s">
        <v>36</v>
      </c>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c r="D18" s="28"/>
      <c r="E18" s="28" t="s">
        <v>36</v>
      </c>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c r="E20" s="28" t="s">
        <v>36</v>
      </c>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c r="D22" s="31"/>
      <c r="E22" s="31" t="s">
        <v>36</v>
      </c>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1</v>
      </c>
      <c r="D24" s="34">
        <f>COUNTA(D6,D8,D10,D12,D14,D16,D18,D20,D22)</f>
        <v>0</v>
      </c>
      <c r="E24" s="34">
        <f>COUNTA(E6,E8,E10,E12,E14,E16,E18,E20,E22)</f>
        <v>8</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c r="D28" s="28"/>
      <c r="E28" s="28" t="s">
        <v>36</v>
      </c>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c r="E30" s="28" t="s">
        <v>36</v>
      </c>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c r="D32" s="28"/>
      <c r="E32" s="28" t="s">
        <v>36</v>
      </c>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c r="E34" s="28" t="s">
        <v>36</v>
      </c>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0</v>
      </c>
      <c r="D36" s="34">
        <f>COUNTA(D28,D30,D32,D34)</f>
        <v>0</v>
      </c>
      <c r="E36" s="34">
        <f>COUNTA(E28,E30,E32,E34)</f>
        <v>4</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9</v>
      </c>
      <c r="D39" s="44">
        <f>D24*D57</f>
        <v>0</v>
      </c>
      <c r="E39" s="44">
        <f>E24*E57</f>
        <v>24</v>
      </c>
      <c r="F39" s="45">
        <f>SUM(C39:E39)</f>
        <v>33</v>
      </c>
      <c r="G39" s="44" t="str">
        <f>IF(F39&lt;C63,"BASSO",(IF(F39&lt;C62,"MEDIO","ALTO")))</f>
        <v>BASSO</v>
      </c>
    </row>
    <row r="40" spans="1:16" x14ac:dyDescent="0.25">
      <c r="B40" s="46" t="s">
        <v>5</v>
      </c>
      <c r="C40" s="47">
        <f>C36*C58</f>
        <v>0</v>
      </c>
      <c r="D40" s="47">
        <f>D36*D58</f>
        <v>0</v>
      </c>
      <c r="E40" s="47">
        <f>E36*E58</f>
        <v>8</v>
      </c>
      <c r="F40" s="48">
        <f>SUM(C40:E40)</f>
        <v>8</v>
      </c>
      <c r="G40" s="47" t="str">
        <f>IF(F40&lt;C68,"BASSO",(IF(F40&lt;C67,"MEDIO","ALTO")))</f>
        <v>BASSO</v>
      </c>
    </row>
    <row r="41" spans="1:16" ht="15.75" x14ac:dyDescent="0.25">
      <c r="B41" s="49" t="s">
        <v>67</v>
      </c>
      <c r="C41" s="50"/>
      <c r="D41" s="50"/>
      <c r="E41" s="50"/>
      <c r="F41" s="50"/>
      <c r="G41" s="50" t="str">
        <f>IF(I44=2,J44,(IF(I45=2,J45,(IF(I46=2,J46,(IF(I47=2,J47,(IF(I48=2,J48,(IF(I49=2,J49,(IF(I50=2,J50,(IF(I51=2,J51,J52)))))))))))))))</f>
        <v>MINIMO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0</v>
      </c>
      <c r="H44" s="51">
        <f>IF(G40=D44,1,0)</f>
        <v>0</v>
      </c>
      <c r="I44" s="51">
        <f t="shared" ref="I44:I52" si="0">SUM(G44:H44)</f>
        <v>0</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5">
      <c r="B45" s="51"/>
      <c r="C45" s="51" t="s">
        <v>32</v>
      </c>
      <c r="D45" s="51" t="s">
        <v>33</v>
      </c>
      <c r="E45" s="51" t="s">
        <v>77</v>
      </c>
      <c r="F45" s="51"/>
      <c r="G45" s="51">
        <f>IF(G39=C45,1,0)</f>
        <v>0</v>
      </c>
      <c r="H45" s="51">
        <f>IF(G40=D45,1,0)</f>
        <v>0</v>
      </c>
      <c r="I45" s="51">
        <f t="shared" si="0"/>
        <v>0</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0</v>
      </c>
      <c r="H46" s="51">
        <f>IF(G40=D46,1,0)</f>
        <v>0</v>
      </c>
      <c r="I46" s="51">
        <f t="shared" si="0"/>
        <v>0</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0</v>
      </c>
      <c r="H47" s="51">
        <f>IF(G40=D47,1,0)</f>
        <v>1</v>
      </c>
      <c r="I47" s="51">
        <f t="shared" si="0"/>
        <v>1</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0</v>
      </c>
      <c r="H48" s="51">
        <f>IF(G40=D48,1,0)</f>
        <v>0</v>
      </c>
      <c r="I48" s="51">
        <f t="shared" si="0"/>
        <v>0</v>
      </c>
      <c r="J48" s="51" t="str">
        <f t="shared" si="1"/>
        <v xml:space="preserve">  </v>
      </c>
      <c r="K48" s="61" t="s">
        <v>78</v>
      </c>
      <c r="L48" s="62" t="str">
        <f t="shared" si="2"/>
        <v xml:space="preserve"> </v>
      </c>
      <c r="M48" s="63" t="s">
        <v>78</v>
      </c>
      <c r="N48" s="62" t="str">
        <f t="shared" si="3"/>
        <v xml:space="preserve"> </v>
      </c>
      <c r="O48" s="63" t="s">
        <v>78</v>
      </c>
      <c r="P48" s="62" t="str">
        <f t="shared" si="4"/>
        <v xml:space="preserve"> </v>
      </c>
    </row>
    <row r="49" spans="2:16" x14ac:dyDescent="0.25">
      <c r="B49" s="51"/>
      <c r="C49" s="51" t="s">
        <v>34</v>
      </c>
      <c r="D49" s="51" t="s">
        <v>32</v>
      </c>
      <c r="E49" s="51" t="s">
        <v>33</v>
      </c>
      <c r="F49" s="51"/>
      <c r="G49" s="51">
        <f>IF(G39=C49,1,0)</f>
        <v>1</v>
      </c>
      <c r="H49" s="51">
        <f>IF(G40=D49,1,0)</f>
        <v>0</v>
      </c>
      <c r="I49" s="51">
        <f t="shared" si="0"/>
        <v>1</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0</v>
      </c>
      <c r="H50" s="51">
        <f>IF(G40=D50,1,0)</f>
        <v>1</v>
      </c>
      <c r="I50" s="51">
        <f t="shared" si="0"/>
        <v>1</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1</v>
      </c>
      <c r="H51" s="51">
        <f>IF(G40=D51,1,0)</f>
        <v>0</v>
      </c>
      <c r="I51" s="51">
        <f t="shared" si="0"/>
        <v>1</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1</v>
      </c>
      <c r="H52" s="51">
        <f>IF(G40=D52,1,0)</f>
        <v>1</v>
      </c>
      <c r="I52" s="51">
        <f t="shared" si="0"/>
        <v>2</v>
      </c>
      <c r="J52" s="51" t="str">
        <f t="shared" si="1"/>
        <v>MINIMO</v>
      </c>
      <c r="K52" s="67" t="s">
        <v>81</v>
      </c>
      <c r="L52" s="68" t="str">
        <f t="shared" si="2"/>
        <v>x</v>
      </c>
      <c r="M52" s="69" t="s">
        <v>81</v>
      </c>
      <c r="N52" s="68" t="str">
        <f t="shared" si="3"/>
        <v>x</v>
      </c>
      <c r="O52" s="69" t="s">
        <v>83</v>
      </c>
      <c r="P52" s="68" t="str">
        <f t="shared" si="4"/>
        <v>x</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L69"/>
  <sheetViews>
    <sheetView zoomScaleNormal="100" workbookViewId="0">
      <selection activeCell="B3" sqref="B3"/>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165</v>
      </c>
      <c r="C2" s="21"/>
      <c r="D2" s="21"/>
      <c r="E2" s="21"/>
    </row>
    <row r="3" spans="1:9" ht="40.5" customHeight="1" x14ac:dyDescent="0.25">
      <c r="B3" s="79" t="s">
        <v>99</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t="s">
        <v>36</v>
      </c>
      <c r="D6" s="28"/>
      <c r="E6" s="28"/>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t="s">
        <v>36</v>
      </c>
      <c r="D8" s="28"/>
      <c r="E8" s="28"/>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t="s">
        <v>36</v>
      </c>
      <c r="D10" s="28"/>
      <c r="E10" s="28"/>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c r="D12" s="28" t="s">
        <v>36</v>
      </c>
      <c r="E12" s="28"/>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t="s">
        <v>36</v>
      </c>
      <c r="D14" s="28"/>
      <c r="E14" s="28"/>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t="s">
        <v>36</v>
      </c>
      <c r="D16" s="28"/>
      <c r="E16" s="28"/>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t="s">
        <v>36</v>
      </c>
      <c r="D18" s="28"/>
      <c r="E18" s="28"/>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t="s">
        <v>36</v>
      </c>
      <c r="E20" s="28"/>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t="s">
        <v>36</v>
      </c>
      <c r="D22" s="31"/>
      <c r="E22" s="31"/>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7</v>
      </c>
      <c r="D24" s="34">
        <f>COUNTA(D6,D8,D10,D12,D14,D16,D18,D20,D22)</f>
        <v>2</v>
      </c>
      <c r="E24" s="34">
        <f>COUNTA(E6,E8,E10,E12,E14,E16,E18,E20,E22)</f>
        <v>0</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t="s">
        <v>36</v>
      </c>
      <c r="D28" s="28"/>
      <c r="E28" s="28"/>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t="s">
        <v>36</v>
      </c>
      <c r="E30" s="28"/>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t="s">
        <v>36</v>
      </c>
      <c r="D32" s="28"/>
      <c r="E32" s="28"/>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t="s">
        <v>36</v>
      </c>
      <c r="D34" s="28"/>
      <c r="E34" s="28"/>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3</v>
      </c>
      <c r="D36" s="34">
        <f>COUNTA(D28,D30,D32,D34)</f>
        <v>1</v>
      </c>
      <c r="E36" s="34">
        <f>COUNTA(E28,E30,E32,E34)</f>
        <v>0</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63</v>
      </c>
      <c r="D39" s="44">
        <f>D24*D57</f>
        <v>12</v>
      </c>
      <c r="E39" s="44">
        <f>E24*E57</f>
        <v>0</v>
      </c>
      <c r="F39" s="45">
        <f>SUM(C39:E39)</f>
        <v>75</v>
      </c>
      <c r="G39" s="44" t="str">
        <f>IF(F39&lt;C63,"BASSO",(IF(F39&lt;C62,"MEDIO","ALTO")))</f>
        <v>ALTO</v>
      </c>
    </row>
    <row r="40" spans="1:16" x14ac:dyDescent="0.25">
      <c r="B40" s="46" t="s">
        <v>5</v>
      </c>
      <c r="C40" s="47">
        <f>C36*C58</f>
        <v>18</v>
      </c>
      <c r="D40" s="47">
        <f>D36*D58</f>
        <v>4</v>
      </c>
      <c r="E40" s="47">
        <f>E36*E58</f>
        <v>0</v>
      </c>
      <c r="F40" s="48">
        <f>SUM(C40:E40)</f>
        <v>22</v>
      </c>
      <c r="G40" s="47" t="str">
        <f>IF(F40&lt;C68,"BASSO",(IF(F40&lt;C67,"MEDIO","ALTO")))</f>
        <v>ALTO</v>
      </c>
    </row>
    <row r="41" spans="1:16" ht="15.75" x14ac:dyDescent="0.25">
      <c r="B41" s="49" t="s">
        <v>67</v>
      </c>
      <c r="C41" s="50"/>
      <c r="D41" s="50"/>
      <c r="E41" s="50"/>
      <c r="F41" s="50"/>
      <c r="G41" s="50" t="str">
        <f>IF(I44=2,J44,(IF(I45=2,J45,(IF(I46=2,J46,(IF(I47=2,J47,(IF(I48=2,J48,(IF(I49=2,J49,(IF(I50=2,J50,(IF(I51=2,J51,J52)))))))))))))))</f>
        <v>ALTO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1</v>
      </c>
      <c r="H44" s="51">
        <f>IF(G40=D44,1,0)</f>
        <v>1</v>
      </c>
      <c r="I44" s="51">
        <f t="shared" ref="I44:I52" si="0">SUM(G44:H44)</f>
        <v>2</v>
      </c>
      <c r="J44" s="51" t="str">
        <f t="shared" ref="J44:J52" si="1">IF(I44=2,E44,"  ")</f>
        <v>ALTO</v>
      </c>
      <c r="K44" s="55" t="s">
        <v>75</v>
      </c>
      <c r="L44" s="56" t="str">
        <f t="shared" ref="L44:L52" si="2">P44</f>
        <v>x</v>
      </c>
      <c r="M44" s="57" t="s">
        <v>75</v>
      </c>
      <c r="N44" s="56" t="str">
        <f t="shared" ref="N44:N52" si="3">P44</f>
        <v>x</v>
      </c>
      <c r="O44" s="57" t="s">
        <v>76</v>
      </c>
      <c r="P44" s="56" t="str">
        <f t="shared" ref="P44:P52" si="4">IF(J44=O44,"x"," ")</f>
        <v>x</v>
      </c>
    </row>
    <row r="45" spans="1:16" x14ac:dyDescent="0.25">
      <c r="B45" s="51"/>
      <c r="C45" s="51" t="s">
        <v>32</v>
      </c>
      <c r="D45" s="51" t="s">
        <v>33</v>
      </c>
      <c r="E45" s="51" t="s">
        <v>77</v>
      </c>
      <c r="F45" s="51"/>
      <c r="G45" s="51">
        <f>IF(G39=C45,1,0)</f>
        <v>1</v>
      </c>
      <c r="H45" s="51">
        <f>IF(G40=D45,1,0)</f>
        <v>0</v>
      </c>
      <c r="I45" s="51">
        <f t="shared" si="0"/>
        <v>1</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0</v>
      </c>
      <c r="H46" s="51">
        <f>IF(G40=D46,1,0)</f>
        <v>1</v>
      </c>
      <c r="I46" s="51">
        <f t="shared" si="0"/>
        <v>1</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1</v>
      </c>
      <c r="H47" s="51">
        <f>IF(G40=D47,1,0)</f>
        <v>0</v>
      </c>
      <c r="I47" s="51">
        <f t="shared" si="0"/>
        <v>1</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0</v>
      </c>
      <c r="H48" s="51">
        <f>IF(G40=D48,1,0)</f>
        <v>0</v>
      </c>
      <c r="I48" s="51">
        <f t="shared" si="0"/>
        <v>0</v>
      </c>
      <c r="J48" s="51" t="str">
        <f t="shared" si="1"/>
        <v xml:space="preserve">  </v>
      </c>
      <c r="K48" s="61" t="s">
        <v>78</v>
      </c>
      <c r="L48" s="62" t="str">
        <f t="shared" si="2"/>
        <v xml:space="preserve"> </v>
      </c>
      <c r="M48" s="63" t="s">
        <v>78</v>
      </c>
      <c r="N48" s="62" t="str">
        <f t="shared" si="3"/>
        <v xml:space="preserve"> </v>
      </c>
      <c r="O48" s="63" t="s">
        <v>78</v>
      </c>
      <c r="P48" s="62" t="str">
        <f t="shared" si="4"/>
        <v xml:space="preserve"> </v>
      </c>
    </row>
    <row r="49" spans="2:16" x14ac:dyDescent="0.25">
      <c r="B49" s="51"/>
      <c r="C49" s="51" t="s">
        <v>34</v>
      </c>
      <c r="D49" s="51" t="s">
        <v>32</v>
      </c>
      <c r="E49" s="51" t="s">
        <v>33</v>
      </c>
      <c r="F49" s="51"/>
      <c r="G49" s="51">
        <f>IF(G39=C49,1,0)</f>
        <v>0</v>
      </c>
      <c r="H49" s="51">
        <f>IF(G40=D49,1,0)</f>
        <v>1</v>
      </c>
      <c r="I49" s="51">
        <f t="shared" si="0"/>
        <v>1</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0</v>
      </c>
      <c r="H50" s="51">
        <f>IF(G40=D50,1,0)</f>
        <v>0</v>
      </c>
      <c r="I50" s="51">
        <f t="shared" si="0"/>
        <v>0</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0</v>
      </c>
      <c r="H51" s="51">
        <f>IF(G40=D51,1,0)</f>
        <v>0</v>
      </c>
      <c r="I51" s="51">
        <f t="shared" si="0"/>
        <v>0</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0</v>
      </c>
      <c r="H52" s="51">
        <f>IF(G40=D52,1,0)</f>
        <v>0</v>
      </c>
      <c r="I52" s="51">
        <f t="shared" si="0"/>
        <v>0</v>
      </c>
      <c r="J52" s="51" t="str">
        <f t="shared" si="1"/>
        <v xml:space="preserve">  </v>
      </c>
      <c r="K52" s="67" t="s">
        <v>81</v>
      </c>
      <c r="L52" s="68" t="str">
        <f t="shared" si="2"/>
        <v xml:space="preserve"> </v>
      </c>
      <c r="M52" s="69" t="s">
        <v>81</v>
      </c>
      <c r="N52" s="68" t="str">
        <f t="shared" si="3"/>
        <v xml:space="preserve"> </v>
      </c>
      <c r="O52" s="69" t="s">
        <v>83</v>
      </c>
      <c r="P52" s="68" t="str">
        <f t="shared" si="4"/>
        <v xml:space="preserve"> </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L69"/>
  <sheetViews>
    <sheetView zoomScaleNormal="100" workbookViewId="0">
      <selection activeCell="B3" sqref="B3"/>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166</v>
      </c>
      <c r="C2" s="21"/>
      <c r="D2" s="21"/>
      <c r="E2" s="21"/>
    </row>
    <row r="3" spans="1:9" ht="40.5" customHeight="1" x14ac:dyDescent="0.25">
      <c r="B3" s="79" t="s">
        <v>100</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t="s">
        <v>96</v>
      </c>
      <c r="D6" s="28"/>
      <c r="E6" s="28"/>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t="s">
        <v>96</v>
      </c>
      <c r="D8" s="28"/>
      <c r="E8" s="28"/>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t="s">
        <v>96</v>
      </c>
      <c r="D10" s="28"/>
      <c r="E10" s="28"/>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t="s">
        <v>96</v>
      </c>
      <c r="D12" s="28"/>
      <c r="E12" s="28"/>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t="s">
        <v>96</v>
      </c>
      <c r="D14" s="28"/>
      <c r="E14" s="28"/>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t="s">
        <v>96</v>
      </c>
      <c r="D16" s="28"/>
      <c r="E16" s="28"/>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c r="D18" s="28" t="s">
        <v>96</v>
      </c>
      <c r="E18" s="28"/>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t="s">
        <v>96</v>
      </c>
      <c r="E20" s="28"/>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t="s">
        <v>96</v>
      </c>
      <c r="D22" s="31"/>
      <c r="E22" s="31"/>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7</v>
      </c>
      <c r="D24" s="34">
        <f>COUNTA(D6,D8,D10,D12,D14,D16,D18,D20,D22)</f>
        <v>2</v>
      </c>
      <c r="E24" s="34">
        <f>COUNTA(E6,E8,E10,E12,E14,E16,E18,E20,E22)</f>
        <v>0</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t="s">
        <v>96</v>
      </c>
      <c r="D28" s="28"/>
      <c r="E28" s="28"/>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t="s">
        <v>96</v>
      </c>
      <c r="D30" s="28"/>
      <c r="E30" s="28"/>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t="s">
        <v>96</v>
      </c>
      <c r="D32" s="28"/>
      <c r="E32" s="28"/>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t="s">
        <v>96</v>
      </c>
      <c r="E34" s="28"/>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3</v>
      </c>
      <c r="D36" s="34">
        <f>COUNTA(D28,D30,D32,D34)</f>
        <v>1</v>
      </c>
      <c r="E36" s="34">
        <f>COUNTA(E28,E30,E32,E34)</f>
        <v>0</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63</v>
      </c>
      <c r="D39" s="44">
        <f>D24*D57</f>
        <v>12</v>
      </c>
      <c r="E39" s="44">
        <f>E24*E57</f>
        <v>0</v>
      </c>
      <c r="F39" s="45">
        <f>SUM(C39:E39)</f>
        <v>75</v>
      </c>
      <c r="G39" s="44" t="str">
        <f>IF(F39&lt;C63,"BASSO",(IF(F39&lt;C62,"MEDIO","ALTO")))</f>
        <v>ALTO</v>
      </c>
    </row>
    <row r="40" spans="1:16" x14ac:dyDescent="0.25">
      <c r="B40" s="46" t="s">
        <v>5</v>
      </c>
      <c r="C40" s="47">
        <f>C36*C58</f>
        <v>18</v>
      </c>
      <c r="D40" s="47">
        <f>D36*D58</f>
        <v>4</v>
      </c>
      <c r="E40" s="47">
        <f>E36*E58</f>
        <v>0</v>
      </c>
      <c r="F40" s="48">
        <f>SUM(C40:E40)</f>
        <v>22</v>
      </c>
      <c r="G40" s="47" t="str">
        <f>IF(F40&lt;C68,"BASSO",(IF(F40&lt;C67,"MEDIO","ALTO")))</f>
        <v>ALTO</v>
      </c>
    </row>
    <row r="41" spans="1:16" ht="15.75" x14ac:dyDescent="0.25">
      <c r="B41" s="49" t="s">
        <v>67</v>
      </c>
      <c r="C41" s="50"/>
      <c r="D41" s="50"/>
      <c r="E41" s="50"/>
      <c r="F41" s="50"/>
      <c r="G41" s="50" t="str">
        <f>IF(I44=2,J44,(IF(I45=2,J45,(IF(I46=2,J46,(IF(I47=2,J47,(IF(I48=2,J48,(IF(I49=2,J49,(IF(I50=2,J50,(IF(I51=2,J51,J52)))))))))))))))</f>
        <v>ALTO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1</v>
      </c>
      <c r="H44" s="51">
        <f>IF(G40=D44,1,0)</f>
        <v>1</v>
      </c>
      <c r="I44" s="51">
        <f t="shared" ref="I44:I52" si="0">SUM(G44:H44)</f>
        <v>2</v>
      </c>
      <c r="J44" s="51" t="str">
        <f t="shared" ref="J44:J52" si="1">IF(I44=2,E44,"  ")</f>
        <v>ALTO</v>
      </c>
      <c r="K44" s="55" t="s">
        <v>75</v>
      </c>
      <c r="L44" s="56" t="str">
        <f t="shared" ref="L44:L52" si="2">P44</f>
        <v>x</v>
      </c>
      <c r="M44" s="57" t="s">
        <v>75</v>
      </c>
      <c r="N44" s="56" t="str">
        <f t="shared" ref="N44:N52" si="3">P44</f>
        <v>x</v>
      </c>
      <c r="O44" s="57" t="s">
        <v>76</v>
      </c>
      <c r="P44" s="56" t="str">
        <f t="shared" ref="P44:P52" si="4">IF(J44=O44,"x"," ")</f>
        <v>x</v>
      </c>
    </row>
    <row r="45" spans="1:16" x14ac:dyDescent="0.25">
      <c r="B45" s="51"/>
      <c r="C45" s="51" t="s">
        <v>32</v>
      </c>
      <c r="D45" s="51" t="s">
        <v>33</v>
      </c>
      <c r="E45" s="51" t="s">
        <v>77</v>
      </c>
      <c r="F45" s="51"/>
      <c r="G45" s="51">
        <f>IF(G39=C45,1,0)</f>
        <v>1</v>
      </c>
      <c r="H45" s="51">
        <f>IF(G40=D45,1,0)</f>
        <v>0</v>
      </c>
      <c r="I45" s="51">
        <f t="shared" si="0"/>
        <v>1</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0</v>
      </c>
      <c r="H46" s="51">
        <f>IF(G40=D46,1,0)</f>
        <v>1</v>
      </c>
      <c r="I46" s="51">
        <f t="shared" si="0"/>
        <v>1</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1</v>
      </c>
      <c r="H47" s="51">
        <f>IF(G40=D47,1,0)</f>
        <v>0</v>
      </c>
      <c r="I47" s="51">
        <f t="shared" si="0"/>
        <v>1</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0</v>
      </c>
      <c r="H48" s="51">
        <f>IF(G40=D48,1,0)</f>
        <v>0</v>
      </c>
      <c r="I48" s="51">
        <f t="shared" si="0"/>
        <v>0</v>
      </c>
      <c r="J48" s="51" t="str">
        <f t="shared" si="1"/>
        <v xml:space="preserve">  </v>
      </c>
      <c r="K48" s="61" t="s">
        <v>78</v>
      </c>
      <c r="L48" s="62" t="str">
        <f t="shared" si="2"/>
        <v xml:space="preserve"> </v>
      </c>
      <c r="M48" s="63" t="s">
        <v>78</v>
      </c>
      <c r="N48" s="62" t="str">
        <f t="shared" si="3"/>
        <v xml:space="preserve"> </v>
      </c>
      <c r="O48" s="63" t="s">
        <v>78</v>
      </c>
      <c r="P48" s="62" t="str">
        <f t="shared" si="4"/>
        <v xml:space="preserve"> </v>
      </c>
    </row>
    <row r="49" spans="2:16" x14ac:dyDescent="0.25">
      <c r="B49" s="51"/>
      <c r="C49" s="51" t="s">
        <v>34</v>
      </c>
      <c r="D49" s="51" t="s">
        <v>32</v>
      </c>
      <c r="E49" s="51" t="s">
        <v>33</v>
      </c>
      <c r="F49" s="51"/>
      <c r="G49" s="51">
        <f>IF(G39=C49,1,0)</f>
        <v>0</v>
      </c>
      <c r="H49" s="51">
        <f>IF(G40=D49,1,0)</f>
        <v>1</v>
      </c>
      <c r="I49" s="51">
        <f t="shared" si="0"/>
        <v>1</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0</v>
      </c>
      <c r="H50" s="51">
        <f>IF(G40=D50,1,0)</f>
        <v>0</v>
      </c>
      <c r="I50" s="51">
        <f t="shared" si="0"/>
        <v>0</v>
      </c>
      <c r="J50" s="51" t="str">
        <f t="shared" si="1"/>
        <v xml:space="preserve">  </v>
      </c>
      <c r="K50" s="64" t="s">
        <v>78</v>
      </c>
      <c r="L50" s="65" t="str">
        <f t="shared" si="2"/>
        <v xml:space="preserve"> </v>
      </c>
      <c r="M50" s="66" t="s">
        <v>81</v>
      </c>
      <c r="N50" s="65" t="str">
        <f t="shared" si="3"/>
        <v xml:space="preserve"> </v>
      </c>
      <c r="O50" s="66" t="s">
        <v>81</v>
      </c>
      <c r="P50" s="65" t="str">
        <f t="shared" si="4"/>
        <v xml:space="preserve"> </v>
      </c>
    </row>
    <row r="51" spans="2:16" x14ac:dyDescent="0.25">
      <c r="B51" s="51"/>
      <c r="C51" s="51" t="s">
        <v>34</v>
      </c>
      <c r="D51" s="51" t="s">
        <v>33</v>
      </c>
      <c r="E51" s="51" t="s">
        <v>34</v>
      </c>
      <c r="F51" s="51"/>
      <c r="G51" s="51">
        <f>IF(G39=C51,1,0)</f>
        <v>0</v>
      </c>
      <c r="H51" s="51">
        <f>IF(G40=D51,1,0)</f>
        <v>0</v>
      </c>
      <c r="I51" s="51">
        <f t="shared" si="0"/>
        <v>0</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0</v>
      </c>
      <c r="H52" s="51">
        <f>IF(G40=D52,1,0)</f>
        <v>0</v>
      </c>
      <c r="I52" s="51">
        <f t="shared" si="0"/>
        <v>0</v>
      </c>
      <c r="J52" s="51" t="str">
        <f t="shared" si="1"/>
        <v xml:space="preserve">  </v>
      </c>
      <c r="K52" s="67" t="s">
        <v>81</v>
      </c>
      <c r="L52" s="68" t="str">
        <f t="shared" si="2"/>
        <v xml:space="preserve"> </v>
      </c>
      <c r="M52" s="69" t="s">
        <v>81</v>
      </c>
      <c r="N52" s="68" t="str">
        <f t="shared" si="3"/>
        <v xml:space="preserve"> </v>
      </c>
      <c r="O52" s="69" t="s">
        <v>83</v>
      </c>
      <c r="P52" s="68" t="str">
        <f t="shared" si="4"/>
        <v xml:space="preserve"> </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L69"/>
  <sheetViews>
    <sheetView zoomScaleNormal="100" workbookViewId="0">
      <selection activeCell="B12" sqref="B12"/>
    </sheetView>
  </sheetViews>
  <sheetFormatPr defaultRowHeight="15" x14ac:dyDescent="0.25"/>
  <cols>
    <col min="1" max="1" width="3.28515625" style="2" customWidth="1"/>
    <col min="2" max="2" width="76.140625" style="2" customWidth="1"/>
    <col min="3" max="3" width="5.140625" style="2" customWidth="1"/>
    <col min="4" max="4" width="6.28515625" style="2" customWidth="1"/>
    <col min="5" max="5" width="6.140625" style="2" customWidth="1"/>
    <col min="6" max="6" width="3.85546875" style="2" customWidth="1"/>
    <col min="7" max="7" width="8.140625" style="2" customWidth="1"/>
    <col min="8" max="8" width="4" style="2" customWidth="1"/>
    <col min="9" max="9" width="10.5703125" style="2" customWidth="1"/>
    <col min="10" max="64" width="9.140625" style="2" customWidth="1"/>
  </cols>
  <sheetData>
    <row r="1" spans="1:9" x14ac:dyDescent="0.25">
      <c r="B1" s="20" t="s">
        <v>28</v>
      </c>
    </row>
    <row r="2" spans="1:9" ht="29.25" customHeight="1" x14ac:dyDescent="0.25">
      <c r="B2" s="21" t="s">
        <v>167</v>
      </c>
      <c r="C2" s="21"/>
      <c r="D2" s="21"/>
      <c r="E2" s="21"/>
    </row>
    <row r="3" spans="1:9" ht="40.5" customHeight="1" x14ac:dyDescent="0.25">
      <c r="B3" s="79" t="s">
        <v>101</v>
      </c>
      <c r="C3" s="23"/>
      <c r="D3" s="23"/>
      <c r="E3" s="23"/>
    </row>
    <row r="4" spans="1:9" ht="12.75" customHeight="1" x14ac:dyDescent="0.25">
      <c r="A4" s="167" t="s">
        <v>29</v>
      </c>
      <c r="B4" s="167"/>
      <c r="C4" s="167" t="s">
        <v>30</v>
      </c>
      <c r="D4" s="167"/>
      <c r="E4" s="167"/>
    </row>
    <row r="5" spans="1:9" x14ac:dyDescent="0.25">
      <c r="A5" s="24">
        <v>1</v>
      </c>
      <c r="B5" s="24" t="s">
        <v>31</v>
      </c>
      <c r="C5" s="25" t="s">
        <v>32</v>
      </c>
      <c r="D5" s="25" t="s">
        <v>33</v>
      </c>
      <c r="E5" s="25" t="s">
        <v>34</v>
      </c>
    </row>
    <row r="6" spans="1:9" ht="39" x14ac:dyDescent="0.25">
      <c r="A6" s="26"/>
      <c r="B6" s="27" t="s">
        <v>35</v>
      </c>
      <c r="C6" s="28" t="s">
        <v>96</v>
      </c>
      <c r="D6" s="28"/>
      <c r="E6" s="28"/>
      <c r="H6" s="29">
        <f>COUNTA(C6:E6)</f>
        <v>1</v>
      </c>
      <c r="I6" s="30" t="str">
        <f>IF(H6=1,"OK","VALORIZZARE UN LIVELLO")</f>
        <v>OK</v>
      </c>
    </row>
    <row r="7" spans="1:9" x14ac:dyDescent="0.25">
      <c r="A7" s="24">
        <v>2</v>
      </c>
      <c r="B7" s="24" t="s">
        <v>37</v>
      </c>
      <c r="C7" s="25" t="s">
        <v>32</v>
      </c>
      <c r="D7" s="25" t="s">
        <v>33</v>
      </c>
      <c r="E7" s="25" t="s">
        <v>34</v>
      </c>
      <c r="H7" s="29"/>
      <c r="I7" s="30"/>
    </row>
    <row r="8" spans="1:9" ht="26.25" x14ac:dyDescent="0.25">
      <c r="A8" s="26"/>
      <c r="B8" s="27" t="s">
        <v>38</v>
      </c>
      <c r="C8" s="28" t="s">
        <v>96</v>
      </c>
      <c r="D8" s="28"/>
      <c r="E8" s="28"/>
      <c r="H8" s="29">
        <f>COUNTA(C8:E8)</f>
        <v>1</v>
      </c>
      <c r="I8" s="30" t="str">
        <f>IF(H8=1,"OK","VALORIZZARE UN LIVELLO")</f>
        <v>OK</v>
      </c>
    </row>
    <row r="9" spans="1:9" x14ac:dyDescent="0.25">
      <c r="A9" s="24">
        <v>3</v>
      </c>
      <c r="B9" s="24" t="s">
        <v>39</v>
      </c>
      <c r="C9" s="25" t="s">
        <v>32</v>
      </c>
      <c r="D9" s="25" t="s">
        <v>33</v>
      </c>
      <c r="E9" s="25" t="s">
        <v>34</v>
      </c>
      <c r="H9" s="29"/>
      <c r="I9" s="30"/>
    </row>
    <row r="10" spans="1:9" ht="26.25" x14ac:dyDescent="0.25">
      <c r="A10" s="26"/>
      <c r="B10" s="27" t="s">
        <v>40</v>
      </c>
      <c r="C10" s="28"/>
      <c r="D10" s="28" t="s">
        <v>96</v>
      </c>
      <c r="E10" s="28"/>
      <c r="H10" s="29">
        <f>COUNTA(C10:E10)</f>
        <v>1</v>
      </c>
      <c r="I10" s="30" t="str">
        <f>IF(H10=1,"OK","VALORIZZARE UN LIVELLO")</f>
        <v>OK</v>
      </c>
    </row>
    <row r="11" spans="1:9" x14ac:dyDescent="0.25">
      <c r="A11" s="24">
        <v>4</v>
      </c>
      <c r="B11" s="24" t="s">
        <v>41</v>
      </c>
      <c r="C11" s="25" t="s">
        <v>32</v>
      </c>
      <c r="D11" s="25" t="s">
        <v>33</v>
      </c>
      <c r="E11" s="25" t="s">
        <v>34</v>
      </c>
      <c r="H11" s="29"/>
      <c r="I11" s="30"/>
    </row>
    <row r="12" spans="1:9" ht="51.75" x14ac:dyDescent="0.25">
      <c r="A12" s="26"/>
      <c r="B12" s="27" t="s">
        <v>42</v>
      </c>
      <c r="C12" s="28"/>
      <c r="D12" s="28"/>
      <c r="E12" s="28" t="s">
        <v>96</v>
      </c>
      <c r="H12" s="29">
        <f>COUNTA(C12:E12)</f>
        <v>1</v>
      </c>
      <c r="I12" s="30" t="str">
        <f>IF(H12=1,"OK","VALORIZZARE UN LIVELLO")</f>
        <v>OK</v>
      </c>
    </row>
    <row r="13" spans="1:9" x14ac:dyDescent="0.25">
      <c r="A13" s="24">
        <v>5</v>
      </c>
      <c r="B13" s="24" t="s">
        <v>43</v>
      </c>
      <c r="C13" s="25" t="s">
        <v>32</v>
      </c>
      <c r="D13" s="25" t="s">
        <v>33</v>
      </c>
      <c r="E13" s="25" t="s">
        <v>34</v>
      </c>
      <c r="H13" s="29"/>
      <c r="I13" s="30"/>
    </row>
    <row r="14" spans="1:9" ht="39" x14ac:dyDescent="0.25">
      <c r="A14" s="26"/>
      <c r="B14" s="27" t="s">
        <v>44</v>
      </c>
      <c r="C14" s="28"/>
      <c r="D14" s="28"/>
      <c r="E14" s="28" t="s">
        <v>96</v>
      </c>
      <c r="H14" s="29">
        <f>COUNTA(C14:E14)</f>
        <v>1</v>
      </c>
      <c r="I14" s="30" t="str">
        <f>IF(H14=1,"OK","VALORIZZARE UN LIVELLO")</f>
        <v>OK</v>
      </c>
    </row>
    <row r="15" spans="1:9" ht="34.5" customHeight="1" x14ac:dyDescent="0.25">
      <c r="A15" s="24">
        <v>6</v>
      </c>
      <c r="B15" s="24" t="s">
        <v>45</v>
      </c>
      <c r="C15" s="25" t="s">
        <v>32</v>
      </c>
      <c r="D15" s="25" t="s">
        <v>33</v>
      </c>
      <c r="E15" s="25" t="s">
        <v>34</v>
      </c>
      <c r="H15" s="29"/>
      <c r="I15" s="30"/>
    </row>
    <row r="16" spans="1:9" ht="21" x14ac:dyDescent="0.25">
      <c r="A16" s="26"/>
      <c r="B16" s="27" t="s">
        <v>46</v>
      </c>
      <c r="C16" s="28"/>
      <c r="D16" s="28"/>
      <c r="E16" s="28" t="s">
        <v>96</v>
      </c>
      <c r="H16" s="29">
        <f>COUNTA(C16:E16)</f>
        <v>1</v>
      </c>
      <c r="I16" s="30" t="str">
        <f>IF(H16=1,"OK","VALORIZZARE UN LIVELLO")</f>
        <v>OK</v>
      </c>
    </row>
    <row r="17" spans="1:15" x14ac:dyDescent="0.25">
      <c r="A17" s="24">
        <v>7</v>
      </c>
      <c r="B17" s="24" t="s">
        <v>47</v>
      </c>
      <c r="C17" s="25" t="s">
        <v>32</v>
      </c>
      <c r="D17" s="25" t="s">
        <v>33</v>
      </c>
      <c r="E17" s="25" t="s">
        <v>34</v>
      </c>
      <c r="H17" s="29"/>
      <c r="I17" s="30"/>
    </row>
    <row r="18" spans="1:15" ht="54" customHeight="1" x14ac:dyDescent="0.25">
      <c r="A18" s="26"/>
      <c r="B18" s="27" t="s">
        <v>48</v>
      </c>
      <c r="C18" s="28"/>
      <c r="D18" s="28"/>
      <c r="E18" s="28" t="s">
        <v>96</v>
      </c>
      <c r="H18" s="29">
        <f>COUNTA(C18:E18)</f>
        <v>1</v>
      </c>
      <c r="I18" s="30" t="str">
        <f>IF(H18=1,"OK","VALORIZZARE UN LIVELLO")</f>
        <v>OK</v>
      </c>
    </row>
    <row r="19" spans="1:15" x14ac:dyDescent="0.25">
      <c r="A19" s="24">
        <v>8</v>
      </c>
      <c r="B19" s="24" t="s">
        <v>49</v>
      </c>
      <c r="C19" s="25" t="s">
        <v>32</v>
      </c>
      <c r="D19" s="25" t="s">
        <v>33</v>
      </c>
      <c r="E19" s="25" t="s">
        <v>34</v>
      </c>
      <c r="H19" s="29"/>
      <c r="I19" s="30"/>
    </row>
    <row r="20" spans="1:15" ht="26.25" x14ac:dyDescent="0.25">
      <c r="A20" s="26"/>
      <c r="B20" s="27" t="s">
        <v>50</v>
      </c>
      <c r="C20" s="28"/>
      <c r="D20" s="28"/>
      <c r="E20" s="28" t="s">
        <v>96</v>
      </c>
      <c r="H20" s="29">
        <f>COUNTA(C20:E20)</f>
        <v>1</v>
      </c>
      <c r="I20" s="30" t="str">
        <f>IF(H20=1,"OK","VALORIZZARE UN LIVELLO")</f>
        <v>OK</v>
      </c>
    </row>
    <row r="21" spans="1:15" x14ac:dyDescent="0.25">
      <c r="A21" s="24">
        <v>9</v>
      </c>
      <c r="B21" s="24" t="s">
        <v>51</v>
      </c>
      <c r="C21" s="25" t="s">
        <v>32</v>
      </c>
      <c r="D21" s="25" t="s">
        <v>33</v>
      </c>
      <c r="E21" s="25" t="s">
        <v>34</v>
      </c>
      <c r="H21" s="29"/>
      <c r="I21" s="30"/>
    </row>
    <row r="22" spans="1:15" ht="26.25" x14ac:dyDescent="0.25">
      <c r="A22" s="26"/>
      <c r="B22" s="27" t="s">
        <v>52</v>
      </c>
      <c r="C22" s="31"/>
      <c r="D22" s="31"/>
      <c r="E22" s="31" t="s">
        <v>96</v>
      </c>
      <c r="H22" s="29">
        <f>COUNTA(C22:E22)</f>
        <v>1</v>
      </c>
      <c r="I22" s="30" t="str">
        <f>IF(H22=1,"OK","VALORIZZARE UN LIVELLO")</f>
        <v>OK</v>
      </c>
    </row>
    <row r="23" spans="1:15" x14ac:dyDescent="0.25">
      <c r="C23" s="32" t="s">
        <v>32</v>
      </c>
      <c r="D23" s="32" t="s">
        <v>33</v>
      </c>
      <c r="E23" s="32" t="s">
        <v>34</v>
      </c>
      <c r="H23" s="29"/>
      <c r="I23" s="30"/>
    </row>
    <row r="24" spans="1:15" x14ac:dyDescent="0.25">
      <c r="B24" s="33" t="s">
        <v>53</v>
      </c>
      <c r="C24" s="34">
        <f>COUNTA(C6,C8,C10,C12,C14,C16,C18,C20,C22)</f>
        <v>2</v>
      </c>
      <c r="D24" s="34">
        <f>COUNTA(D6,D8,D10,D12,D14,D16,D18,D20,D22)</f>
        <v>1</v>
      </c>
      <c r="E24" s="34">
        <f>COUNTA(E6,E8,E10,E12,E14,E16,E18,E20,E22)</f>
        <v>6</v>
      </c>
      <c r="H24" s="29">
        <f>SUM(C24:E24)</f>
        <v>9</v>
      </c>
      <c r="I24" s="30" t="str">
        <f>IF(H24=9,"OK","ERRORE TOTALI")</f>
        <v>OK</v>
      </c>
      <c r="L24" s="2" t="s">
        <v>54</v>
      </c>
    </row>
    <row r="25" spans="1:15" x14ac:dyDescent="0.25">
      <c r="H25" s="29"/>
      <c r="I25" s="30"/>
    </row>
    <row r="26" spans="1:15" ht="15.75" customHeight="1" x14ac:dyDescent="0.25">
      <c r="A26" s="168" t="s">
        <v>55</v>
      </c>
      <c r="B26" s="168"/>
      <c r="C26" s="169" t="s">
        <v>30</v>
      </c>
      <c r="D26" s="169"/>
      <c r="E26" s="169"/>
      <c r="H26" s="29"/>
      <c r="I26" s="30"/>
    </row>
    <row r="27" spans="1:15" x14ac:dyDescent="0.25">
      <c r="A27" s="35">
        <v>1</v>
      </c>
      <c r="B27" s="36" t="s">
        <v>56</v>
      </c>
      <c r="C27" s="25" t="s">
        <v>32</v>
      </c>
      <c r="D27" s="25" t="s">
        <v>33</v>
      </c>
      <c r="E27" s="25" t="s">
        <v>34</v>
      </c>
      <c r="H27" s="29"/>
      <c r="I27" s="30"/>
    </row>
    <row r="28" spans="1:15" ht="39.75" customHeight="1" x14ac:dyDescent="0.25">
      <c r="A28" s="37"/>
      <c r="B28" s="38" t="s">
        <v>57</v>
      </c>
      <c r="C28" s="28"/>
      <c r="D28" s="28"/>
      <c r="E28" s="28" t="s">
        <v>96</v>
      </c>
      <c r="H28" s="29">
        <f>COUNTA(C28:E28)</f>
        <v>1</v>
      </c>
      <c r="I28" s="30" t="str">
        <f>IF(H28=1,"OK","VALORIZZARE UN LIVELLO")</f>
        <v>OK</v>
      </c>
      <c r="J28" s="170"/>
      <c r="K28" s="170"/>
      <c r="L28" s="170"/>
      <c r="M28" s="170"/>
      <c r="N28" s="170"/>
      <c r="O28" s="170"/>
    </row>
    <row r="29" spans="1:15" x14ac:dyDescent="0.25">
      <c r="A29" s="35">
        <v>2</v>
      </c>
      <c r="B29" s="36" t="s">
        <v>58</v>
      </c>
      <c r="C29" s="25" t="s">
        <v>32</v>
      </c>
      <c r="D29" s="25" t="s">
        <v>33</v>
      </c>
      <c r="E29" s="25" t="s">
        <v>34</v>
      </c>
      <c r="H29" s="29"/>
      <c r="I29" s="30"/>
    </row>
    <row r="30" spans="1:15" ht="26.25" x14ac:dyDescent="0.25">
      <c r="A30" s="37"/>
      <c r="B30" s="38" t="s">
        <v>59</v>
      </c>
      <c r="C30" s="28"/>
      <c r="D30" s="28"/>
      <c r="E30" s="28" t="s">
        <v>96</v>
      </c>
      <c r="H30" s="29">
        <f>COUNTA(C30:E30)</f>
        <v>1</v>
      </c>
      <c r="I30" s="30" t="str">
        <f>IF(H30=1,"OK","VALORIZZARE UN LIVELLO")</f>
        <v>OK</v>
      </c>
    </row>
    <row r="31" spans="1:15" x14ac:dyDescent="0.25">
      <c r="A31" s="35">
        <v>3</v>
      </c>
      <c r="B31" s="36" t="s">
        <v>60</v>
      </c>
      <c r="C31" s="25" t="s">
        <v>32</v>
      </c>
      <c r="D31" s="25" t="s">
        <v>33</v>
      </c>
      <c r="E31" s="25" t="s">
        <v>34</v>
      </c>
      <c r="H31" s="29"/>
      <c r="I31" s="30"/>
    </row>
    <row r="32" spans="1:15" ht="26.25" x14ac:dyDescent="0.25">
      <c r="A32" s="37"/>
      <c r="B32" s="38" t="s">
        <v>61</v>
      </c>
      <c r="C32" s="28"/>
      <c r="D32" s="28"/>
      <c r="E32" s="28" t="s">
        <v>96</v>
      </c>
      <c r="H32" s="29">
        <f>COUNTA(C32:E32)</f>
        <v>1</v>
      </c>
      <c r="I32" s="30" t="str">
        <f>IF(H32=1,"OK","VALORIZZARE UN LIVELLO")</f>
        <v>OK</v>
      </c>
    </row>
    <row r="33" spans="1:16" x14ac:dyDescent="0.25">
      <c r="A33" s="35">
        <v>4</v>
      </c>
      <c r="B33" s="36" t="s">
        <v>62</v>
      </c>
      <c r="C33" s="25" t="s">
        <v>32</v>
      </c>
      <c r="D33" s="25" t="s">
        <v>33</v>
      </c>
      <c r="E33" s="25" t="s">
        <v>34</v>
      </c>
      <c r="H33" s="29"/>
      <c r="I33" s="30"/>
    </row>
    <row r="34" spans="1:16" ht="39" x14ac:dyDescent="0.25">
      <c r="A34" s="37"/>
      <c r="B34" s="39" t="s">
        <v>63</v>
      </c>
      <c r="C34" s="28"/>
      <c r="D34" s="28"/>
      <c r="E34" s="28" t="s">
        <v>96</v>
      </c>
      <c r="H34" s="29">
        <f>COUNTA(C34:E34)</f>
        <v>1</v>
      </c>
      <c r="I34" s="30" t="str">
        <f>IF(H34=1,"OK","VALORIZZARE UN LIVELLO")</f>
        <v>OK</v>
      </c>
    </row>
    <row r="35" spans="1:16" x14ac:dyDescent="0.25">
      <c r="C35" s="40" t="s">
        <v>32</v>
      </c>
      <c r="D35" s="40" t="s">
        <v>33</v>
      </c>
      <c r="E35" s="40" t="s">
        <v>34</v>
      </c>
      <c r="H35" s="29"/>
      <c r="I35" s="30"/>
    </row>
    <row r="36" spans="1:16" x14ac:dyDescent="0.25">
      <c r="B36" s="41" t="s">
        <v>64</v>
      </c>
      <c r="C36" s="34">
        <f>COUNTA(C28,C30,C32,C34)</f>
        <v>0</v>
      </c>
      <c r="D36" s="34">
        <f>COUNTA(D28,D30,D32,D34)</f>
        <v>0</v>
      </c>
      <c r="E36" s="34">
        <f>COUNTA(E28,E30,E32,E34)</f>
        <v>4</v>
      </c>
      <c r="H36" s="29">
        <f>SUM(C36:E36)</f>
        <v>4</v>
      </c>
      <c r="I36" s="30" t="str">
        <f>IF(H36=4,"OK","ERRORE TOTALI")</f>
        <v>OK</v>
      </c>
      <c r="L36" s="2" t="s">
        <v>54</v>
      </c>
    </row>
    <row r="38" spans="1:16" ht="15.75" x14ac:dyDescent="0.25">
      <c r="B38" s="42" t="s">
        <v>65</v>
      </c>
      <c r="C38" s="32" t="s">
        <v>32</v>
      </c>
      <c r="D38" s="32" t="s">
        <v>33</v>
      </c>
      <c r="E38" s="32" t="s">
        <v>34</v>
      </c>
      <c r="F38" s="32" t="s">
        <v>66</v>
      </c>
    </row>
    <row r="39" spans="1:16" x14ac:dyDescent="0.25">
      <c r="B39" s="43" t="s">
        <v>4</v>
      </c>
      <c r="C39" s="44">
        <f>C24*C57</f>
        <v>18</v>
      </c>
      <c r="D39" s="44">
        <f>D24*D57</f>
        <v>6</v>
      </c>
      <c r="E39" s="44">
        <f>E24*E57</f>
        <v>18</v>
      </c>
      <c r="F39" s="45">
        <f>SUM(C39:E39)</f>
        <v>42</v>
      </c>
      <c r="G39" s="44" t="str">
        <f>IF(F39&lt;C63,"BASSO",(IF(F39&lt;C62,"MEDIO","ALTO")))</f>
        <v>MEDIO</v>
      </c>
    </row>
    <row r="40" spans="1:16" x14ac:dyDescent="0.25">
      <c r="B40" s="46" t="s">
        <v>5</v>
      </c>
      <c r="C40" s="47">
        <f>C36*C58</f>
        <v>0</v>
      </c>
      <c r="D40" s="47">
        <f>D36*D58</f>
        <v>0</v>
      </c>
      <c r="E40" s="47">
        <f>E36*E58</f>
        <v>8</v>
      </c>
      <c r="F40" s="48">
        <f>SUM(C40:E40)</f>
        <v>8</v>
      </c>
      <c r="G40" s="47" t="str">
        <f>IF(F40&lt;C68,"BASSO",(IF(F40&lt;C67,"MEDIO","ALTO")))</f>
        <v>BASSO</v>
      </c>
    </row>
    <row r="41" spans="1:16" ht="15.75" x14ac:dyDescent="0.25">
      <c r="B41" s="49" t="s">
        <v>67</v>
      </c>
      <c r="C41" s="50"/>
      <c r="D41" s="50"/>
      <c r="E41" s="50"/>
      <c r="F41" s="50"/>
      <c r="G41" s="50" t="str">
        <f>IF(I44=2,J44,(IF(I45=2,J45,(IF(I46=2,J46,(IF(I47=2,J47,(IF(I48=2,J48,(IF(I49=2,J49,(IF(I50=2,J50,(IF(I51=2,J51,J52)))))))))))))))</f>
        <v>BASSO</v>
      </c>
    </row>
    <row r="42" spans="1:16" ht="13.5" customHeight="1" x14ac:dyDescent="0.25">
      <c r="K42" s="166" t="s">
        <v>68</v>
      </c>
      <c r="L42" s="166"/>
      <c r="M42" s="166"/>
      <c r="N42" s="166"/>
      <c r="O42" s="166"/>
      <c r="P42" s="166"/>
    </row>
    <row r="43" spans="1:16" ht="25.5" x14ac:dyDescent="0.25">
      <c r="B43" s="51"/>
      <c r="C43" s="51" t="s">
        <v>69</v>
      </c>
      <c r="D43" s="51" t="s">
        <v>70</v>
      </c>
      <c r="E43" s="51" t="s">
        <v>71</v>
      </c>
      <c r="F43" s="51"/>
      <c r="G43" s="51"/>
      <c r="H43" s="51"/>
      <c r="I43" s="51"/>
      <c r="J43" s="51"/>
      <c r="K43" s="52" t="s">
        <v>72</v>
      </c>
      <c r="L43" s="53"/>
      <c r="M43" s="53" t="s">
        <v>73</v>
      </c>
      <c r="N43" s="53"/>
      <c r="O43" s="53" t="s">
        <v>74</v>
      </c>
      <c r="P43" s="54"/>
    </row>
    <row r="44" spans="1:16" x14ac:dyDescent="0.25">
      <c r="B44" s="51"/>
      <c r="C44" s="51" t="s">
        <v>32</v>
      </c>
      <c r="D44" s="51" t="s">
        <v>32</v>
      </c>
      <c r="E44" s="51" t="s">
        <v>32</v>
      </c>
      <c r="F44" s="51"/>
      <c r="G44" s="51">
        <f>IF(G39=C44,1,0)</f>
        <v>0</v>
      </c>
      <c r="H44" s="51">
        <f>IF(G40=D44,1,0)</f>
        <v>0</v>
      </c>
      <c r="I44" s="51">
        <f t="shared" ref="I44:I52" si="0">SUM(G44:H44)</f>
        <v>0</v>
      </c>
      <c r="J44" s="51" t="str">
        <f t="shared" ref="J44:J52" si="1">IF(I44=2,E44,"  ")</f>
        <v xml:space="preserve">  </v>
      </c>
      <c r="K44" s="55" t="s">
        <v>75</v>
      </c>
      <c r="L44" s="56" t="str">
        <f t="shared" ref="L44:L52" si="2">P44</f>
        <v xml:space="preserve"> </v>
      </c>
      <c r="M44" s="57" t="s">
        <v>75</v>
      </c>
      <c r="N44" s="56" t="str">
        <f t="shared" ref="N44:N52" si="3">P44</f>
        <v xml:space="preserve"> </v>
      </c>
      <c r="O44" s="57" t="s">
        <v>76</v>
      </c>
      <c r="P44" s="56" t="str">
        <f t="shared" ref="P44:P52" si="4">IF(J44=O44,"x"," ")</f>
        <v xml:space="preserve"> </v>
      </c>
    </row>
    <row r="45" spans="1:16" x14ac:dyDescent="0.25">
      <c r="B45" s="51"/>
      <c r="C45" s="51" t="s">
        <v>32</v>
      </c>
      <c r="D45" s="51" t="s">
        <v>33</v>
      </c>
      <c r="E45" s="51" t="s">
        <v>77</v>
      </c>
      <c r="F45" s="51"/>
      <c r="G45" s="51">
        <f>IF(G39=C45,1,0)</f>
        <v>0</v>
      </c>
      <c r="H45" s="51">
        <f>IF(G40=D45,1,0)</f>
        <v>0</v>
      </c>
      <c r="I45" s="51">
        <f t="shared" si="0"/>
        <v>0</v>
      </c>
      <c r="J45" s="51" t="str">
        <f t="shared" si="1"/>
        <v xml:space="preserve">  </v>
      </c>
      <c r="K45" s="58" t="s">
        <v>76</v>
      </c>
      <c r="L45" s="59" t="str">
        <f t="shared" si="2"/>
        <v xml:space="preserve"> </v>
      </c>
      <c r="M45" s="60" t="s">
        <v>78</v>
      </c>
      <c r="N45" s="59" t="str">
        <f t="shared" si="3"/>
        <v xml:space="preserve"> </v>
      </c>
      <c r="O45" s="60" t="s">
        <v>79</v>
      </c>
      <c r="P45" s="59" t="str">
        <f t="shared" si="4"/>
        <v xml:space="preserve"> </v>
      </c>
    </row>
    <row r="46" spans="1:16" x14ac:dyDescent="0.25">
      <c r="B46" s="51"/>
      <c r="C46" s="51" t="s">
        <v>33</v>
      </c>
      <c r="D46" s="51" t="s">
        <v>32</v>
      </c>
      <c r="E46" s="51" t="s">
        <v>77</v>
      </c>
      <c r="F46" s="51"/>
      <c r="G46" s="51">
        <f>IF(G39=C46,1,0)</f>
        <v>1</v>
      </c>
      <c r="H46" s="51">
        <f>IF(G40=D46,1,0)</f>
        <v>0</v>
      </c>
      <c r="I46" s="51">
        <f t="shared" si="0"/>
        <v>1</v>
      </c>
      <c r="J46" s="51" t="str">
        <f t="shared" si="1"/>
        <v xml:space="preserve">  </v>
      </c>
      <c r="K46" s="58" t="s">
        <v>78</v>
      </c>
      <c r="L46" s="59" t="str">
        <f t="shared" si="2"/>
        <v xml:space="preserve"> </v>
      </c>
      <c r="M46" s="60" t="s">
        <v>76</v>
      </c>
      <c r="N46" s="59" t="str">
        <f t="shared" si="3"/>
        <v xml:space="preserve"> </v>
      </c>
      <c r="O46" s="60" t="s">
        <v>79</v>
      </c>
      <c r="P46" s="59" t="str">
        <f t="shared" si="4"/>
        <v xml:space="preserve"> </v>
      </c>
    </row>
    <row r="47" spans="1:16" x14ac:dyDescent="0.25">
      <c r="B47" s="51"/>
      <c r="C47" s="51" t="s">
        <v>32</v>
      </c>
      <c r="D47" s="51" t="s">
        <v>34</v>
      </c>
      <c r="E47" s="51" t="s">
        <v>33</v>
      </c>
      <c r="F47" s="51"/>
      <c r="G47" s="51">
        <f>IF(G39=C47,1,0)</f>
        <v>0</v>
      </c>
      <c r="H47" s="51">
        <f>IF(G40=D47,1,0)</f>
        <v>1</v>
      </c>
      <c r="I47" s="51">
        <f t="shared" si="0"/>
        <v>1</v>
      </c>
      <c r="J47" s="51" t="str">
        <f t="shared" si="1"/>
        <v xml:space="preserve">  </v>
      </c>
      <c r="K47" s="61" t="s">
        <v>76</v>
      </c>
      <c r="L47" s="62" t="str">
        <f t="shared" si="2"/>
        <v xml:space="preserve"> </v>
      </c>
      <c r="M47" s="63" t="s">
        <v>80</v>
      </c>
      <c r="N47" s="62" t="str">
        <f t="shared" si="3"/>
        <v xml:space="preserve"> </v>
      </c>
      <c r="O47" s="63" t="s">
        <v>78</v>
      </c>
      <c r="P47" s="62" t="str">
        <f t="shared" si="4"/>
        <v xml:space="preserve"> </v>
      </c>
    </row>
    <row r="48" spans="1:16" x14ac:dyDescent="0.25">
      <c r="B48" s="51"/>
      <c r="C48" s="51" t="s">
        <v>33</v>
      </c>
      <c r="D48" s="51" t="s">
        <v>33</v>
      </c>
      <c r="E48" s="51" t="s">
        <v>33</v>
      </c>
      <c r="F48" s="51"/>
      <c r="G48" s="51">
        <f>IF(G39=C48,1,0)</f>
        <v>1</v>
      </c>
      <c r="H48" s="51">
        <f>IF(G40=D48,1,0)</f>
        <v>0</v>
      </c>
      <c r="I48" s="51">
        <f t="shared" si="0"/>
        <v>1</v>
      </c>
      <c r="J48" s="51" t="str">
        <f t="shared" si="1"/>
        <v xml:space="preserve">  </v>
      </c>
      <c r="K48" s="61" t="s">
        <v>78</v>
      </c>
      <c r="L48" s="62" t="str">
        <f t="shared" si="2"/>
        <v xml:space="preserve"> </v>
      </c>
      <c r="M48" s="63" t="s">
        <v>78</v>
      </c>
      <c r="N48" s="62" t="str">
        <f t="shared" si="3"/>
        <v xml:space="preserve"> </v>
      </c>
      <c r="O48" s="63" t="s">
        <v>78</v>
      </c>
      <c r="P48" s="62" t="str">
        <f t="shared" si="4"/>
        <v xml:space="preserve"> </v>
      </c>
    </row>
    <row r="49" spans="2:16" x14ac:dyDescent="0.25">
      <c r="B49" s="51"/>
      <c r="C49" s="51" t="s">
        <v>34</v>
      </c>
      <c r="D49" s="51" t="s">
        <v>32</v>
      </c>
      <c r="E49" s="51" t="s">
        <v>33</v>
      </c>
      <c r="F49" s="51"/>
      <c r="G49" s="51">
        <f>IF(G39=C49,1,0)</f>
        <v>0</v>
      </c>
      <c r="H49" s="51">
        <f>IF(G40=D49,1,0)</f>
        <v>0</v>
      </c>
      <c r="I49" s="51">
        <f t="shared" si="0"/>
        <v>0</v>
      </c>
      <c r="J49" s="51" t="str">
        <f t="shared" si="1"/>
        <v xml:space="preserve">  </v>
      </c>
      <c r="K49" s="61" t="s">
        <v>81</v>
      </c>
      <c r="L49" s="62" t="str">
        <f t="shared" si="2"/>
        <v xml:space="preserve"> </v>
      </c>
      <c r="M49" s="63" t="s">
        <v>76</v>
      </c>
      <c r="N49" s="62" t="str">
        <f t="shared" si="3"/>
        <v xml:space="preserve"> </v>
      </c>
      <c r="O49" s="63" t="s">
        <v>78</v>
      </c>
      <c r="P49" s="62" t="str">
        <f t="shared" si="4"/>
        <v xml:space="preserve"> </v>
      </c>
    </row>
    <row r="50" spans="2:16" x14ac:dyDescent="0.25">
      <c r="B50" s="51"/>
      <c r="C50" s="51" t="s">
        <v>33</v>
      </c>
      <c r="D50" s="51" t="s">
        <v>34</v>
      </c>
      <c r="E50" s="51" t="s">
        <v>34</v>
      </c>
      <c r="F50" s="51"/>
      <c r="G50" s="51">
        <f>IF(G39=C50,1,0)</f>
        <v>1</v>
      </c>
      <c r="H50" s="51">
        <f>IF(G40=D50,1,0)</f>
        <v>1</v>
      </c>
      <c r="I50" s="51">
        <f t="shared" si="0"/>
        <v>2</v>
      </c>
      <c r="J50" s="51" t="str">
        <f t="shared" si="1"/>
        <v>BASSO</v>
      </c>
      <c r="K50" s="64" t="s">
        <v>78</v>
      </c>
      <c r="L50" s="65" t="str">
        <f t="shared" si="2"/>
        <v>x</v>
      </c>
      <c r="M50" s="66" t="s">
        <v>81</v>
      </c>
      <c r="N50" s="65" t="str">
        <f t="shared" si="3"/>
        <v>x</v>
      </c>
      <c r="O50" s="66" t="s">
        <v>81</v>
      </c>
      <c r="P50" s="65" t="str">
        <f t="shared" si="4"/>
        <v>x</v>
      </c>
    </row>
    <row r="51" spans="2:16" x14ac:dyDescent="0.25">
      <c r="B51" s="51"/>
      <c r="C51" s="51" t="s">
        <v>34</v>
      </c>
      <c r="D51" s="51" t="s">
        <v>33</v>
      </c>
      <c r="E51" s="51" t="s">
        <v>34</v>
      </c>
      <c r="F51" s="51"/>
      <c r="G51" s="51">
        <f>IF(G39=C51,1,0)</f>
        <v>0</v>
      </c>
      <c r="H51" s="51">
        <f>IF(G40=D51,1,0)</f>
        <v>0</v>
      </c>
      <c r="I51" s="51">
        <f t="shared" si="0"/>
        <v>0</v>
      </c>
      <c r="J51" s="51" t="str">
        <f t="shared" si="1"/>
        <v xml:space="preserve">  </v>
      </c>
      <c r="K51" s="64" t="s">
        <v>81</v>
      </c>
      <c r="L51" s="65" t="str">
        <f t="shared" si="2"/>
        <v xml:space="preserve"> </v>
      </c>
      <c r="M51" s="66" t="s">
        <v>78</v>
      </c>
      <c r="N51" s="65" t="str">
        <f t="shared" si="3"/>
        <v xml:space="preserve"> </v>
      </c>
      <c r="O51" s="66" t="s">
        <v>81</v>
      </c>
      <c r="P51" s="65" t="str">
        <f t="shared" si="4"/>
        <v xml:space="preserve"> </v>
      </c>
    </row>
    <row r="52" spans="2:16" x14ac:dyDescent="0.25">
      <c r="B52" s="51"/>
      <c r="C52" s="51" t="s">
        <v>34</v>
      </c>
      <c r="D52" s="51" t="s">
        <v>34</v>
      </c>
      <c r="E52" s="51" t="s">
        <v>82</v>
      </c>
      <c r="F52" s="51"/>
      <c r="G52" s="51">
        <f>IF(G39=C52,1,0)</f>
        <v>0</v>
      </c>
      <c r="H52" s="51">
        <f>IF(G40=D52,1,0)</f>
        <v>1</v>
      </c>
      <c r="I52" s="51">
        <f t="shared" si="0"/>
        <v>1</v>
      </c>
      <c r="J52" s="51" t="str">
        <f t="shared" si="1"/>
        <v xml:space="preserve">  </v>
      </c>
      <c r="K52" s="67" t="s">
        <v>81</v>
      </c>
      <c r="L52" s="68" t="str">
        <f t="shared" si="2"/>
        <v xml:space="preserve"> </v>
      </c>
      <c r="M52" s="69" t="s">
        <v>81</v>
      </c>
      <c r="N52" s="68" t="str">
        <f t="shared" si="3"/>
        <v xml:space="preserve"> </v>
      </c>
      <c r="O52" s="69" t="s">
        <v>83</v>
      </c>
      <c r="P52" s="68" t="str">
        <f t="shared" si="4"/>
        <v xml:space="preserve"> </v>
      </c>
    </row>
    <row r="53" spans="2:16" x14ac:dyDescent="0.25">
      <c r="B53" s="51"/>
      <c r="C53" s="51"/>
      <c r="D53" s="51"/>
      <c r="E53" s="51"/>
      <c r="F53" s="51"/>
      <c r="G53" s="51"/>
      <c r="H53" s="51"/>
      <c r="I53" s="51"/>
      <c r="J53" s="51"/>
    </row>
    <row r="56" spans="2:16" x14ac:dyDescent="0.25">
      <c r="B56" s="70" t="s">
        <v>84</v>
      </c>
      <c r="C56" s="32" t="s">
        <v>32</v>
      </c>
      <c r="D56" s="32" t="s">
        <v>33</v>
      </c>
      <c r="E56" s="32" t="s">
        <v>34</v>
      </c>
      <c r="G56" s="71" t="s">
        <v>85</v>
      </c>
      <c r="H56" s="71" t="s">
        <v>86</v>
      </c>
      <c r="I56" s="71" t="s">
        <v>87</v>
      </c>
      <c r="J56" s="72"/>
      <c r="K56" s="72"/>
    </row>
    <row r="57" spans="2:16" x14ac:dyDescent="0.25">
      <c r="B57" s="70" t="s">
        <v>4</v>
      </c>
      <c r="C57" s="73">
        <v>9</v>
      </c>
      <c r="D57" s="73">
        <v>6</v>
      </c>
      <c r="E57" s="73">
        <v>3</v>
      </c>
      <c r="G57" s="71">
        <f>C57*9</f>
        <v>81</v>
      </c>
      <c r="H57" s="71">
        <f>D57*9</f>
        <v>54</v>
      </c>
      <c r="I57" s="71">
        <f>E57*9</f>
        <v>27</v>
      </c>
      <c r="J57" s="72"/>
      <c r="K57" s="72"/>
    </row>
    <row r="58" spans="2:16" x14ac:dyDescent="0.25">
      <c r="B58" s="70" t="s">
        <v>5</v>
      </c>
      <c r="C58" s="73">
        <v>6</v>
      </c>
      <c r="D58" s="73">
        <v>4</v>
      </c>
      <c r="E58" s="73">
        <v>2</v>
      </c>
      <c r="G58" s="71">
        <f>C58*4</f>
        <v>24</v>
      </c>
      <c r="H58" s="71">
        <f>D58*4</f>
        <v>16</v>
      </c>
      <c r="I58" s="71">
        <f>E58*4</f>
        <v>8</v>
      </c>
    </row>
    <row r="59" spans="2:16" x14ac:dyDescent="0.25">
      <c r="C59" s="3"/>
      <c r="D59" s="3"/>
      <c r="E59" s="3"/>
      <c r="L59" s="74"/>
    </row>
    <row r="60" spans="2:16" x14ac:dyDescent="0.25">
      <c r="C60" s="3"/>
      <c r="D60" s="3"/>
      <c r="E60" s="3"/>
      <c r="L60" s="70"/>
    </row>
    <row r="61" spans="2:16" x14ac:dyDescent="0.25">
      <c r="B61" s="75" t="s">
        <v>88</v>
      </c>
      <c r="C61" s="3"/>
      <c r="D61" s="3"/>
      <c r="E61" s="3"/>
      <c r="L61" s="70"/>
    </row>
    <row r="62" spans="2:16" x14ac:dyDescent="0.25">
      <c r="B62" s="76" t="s">
        <v>89</v>
      </c>
      <c r="C62" s="73">
        <v>61</v>
      </c>
      <c r="D62" s="77" t="s">
        <v>90</v>
      </c>
      <c r="E62" s="78">
        <f>G57</f>
        <v>81</v>
      </c>
      <c r="L62" s="70"/>
    </row>
    <row r="63" spans="2:16" x14ac:dyDescent="0.25">
      <c r="B63" s="76" t="s">
        <v>91</v>
      </c>
      <c r="C63" s="73">
        <v>40</v>
      </c>
      <c r="D63" s="77" t="s">
        <v>90</v>
      </c>
      <c r="E63" s="73">
        <v>60</v>
      </c>
      <c r="L63" s="74"/>
    </row>
    <row r="64" spans="2:16" x14ac:dyDescent="0.25">
      <c r="B64" s="76" t="s">
        <v>92</v>
      </c>
      <c r="C64" s="78">
        <f>I57</f>
        <v>27</v>
      </c>
      <c r="D64" s="77" t="s">
        <v>90</v>
      </c>
      <c r="E64" s="73">
        <v>39</v>
      </c>
      <c r="L64" s="70"/>
    </row>
    <row r="65" spans="2:12" x14ac:dyDescent="0.25">
      <c r="B65" s="70"/>
      <c r="C65" s="3"/>
      <c r="D65" s="3"/>
      <c r="E65" s="3"/>
      <c r="L65" s="70"/>
    </row>
    <row r="66" spans="2:12" x14ac:dyDescent="0.25">
      <c r="B66" s="75" t="s">
        <v>93</v>
      </c>
      <c r="C66" s="3"/>
      <c r="D66" s="3"/>
      <c r="E66" s="3"/>
      <c r="L66" s="70"/>
    </row>
    <row r="67" spans="2:12" x14ac:dyDescent="0.25">
      <c r="B67" s="76" t="s">
        <v>89</v>
      </c>
      <c r="C67" s="73">
        <v>18</v>
      </c>
      <c r="D67" s="77" t="s">
        <v>90</v>
      </c>
      <c r="E67" s="78">
        <f>G58</f>
        <v>24</v>
      </c>
    </row>
    <row r="68" spans="2:12" x14ac:dyDescent="0.25">
      <c r="B68" s="76" t="s">
        <v>91</v>
      </c>
      <c r="C68" s="73">
        <v>11</v>
      </c>
      <c r="D68" s="77" t="s">
        <v>90</v>
      </c>
      <c r="E68" s="73">
        <v>17</v>
      </c>
    </row>
    <row r="69" spans="2:12" x14ac:dyDescent="0.25">
      <c r="B69" s="76" t="s">
        <v>92</v>
      </c>
      <c r="C69" s="78">
        <f>I58</f>
        <v>8</v>
      </c>
      <c r="D69" s="77" t="s">
        <v>90</v>
      </c>
      <c r="E69" s="73">
        <v>10</v>
      </c>
    </row>
  </sheetData>
  <mergeCells count="6">
    <mergeCell ref="K42:P42"/>
    <mergeCell ref="A4:B4"/>
    <mergeCell ref="C4:E4"/>
    <mergeCell ref="A26:B26"/>
    <mergeCell ref="C26:E26"/>
    <mergeCell ref="J28:O28"/>
  </mergeCells>
  <pageMargins left="0.23611111111111099" right="0.31527777777777799" top="0.35416666666666702" bottom="0.31527777777777799"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226</TotalTime>
  <Application>Microsoft Excel</Application>
  <DocSecurity>0</DocSecurity>
  <ScaleCrop>false</ScaleCrop>
  <HeadingPairs>
    <vt:vector size="4" baseType="variant">
      <vt:variant>
        <vt:lpstr>Fogli di lavoro</vt:lpstr>
      </vt:variant>
      <vt:variant>
        <vt:i4>39</vt:i4>
      </vt:variant>
      <vt:variant>
        <vt:lpstr>Intervalli denominati</vt:lpstr>
      </vt:variant>
      <vt:variant>
        <vt:i4>40</vt:i4>
      </vt:variant>
    </vt:vector>
  </HeadingPairs>
  <TitlesOfParts>
    <vt:vector size="79" baseType="lpstr">
      <vt:lpstr>Misure</vt:lpstr>
      <vt:lpstr>Pr.(1)</vt:lpstr>
      <vt:lpstr>Pr.(2)</vt:lpstr>
      <vt:lpstr>Pr.(3)</vt:lpstr>
      <vt:lpstr>Pr.(4)</vt:lpstr>
      <vt:lpstr>Pr.(5)</vt:lpstr>
      <vt:lpstr>Pr.(6)</vt:lpstr>
      <vt:lpstr>Pr.(7)</vt:lpstr>
      <vt:lpstr>Pr.(8)</vt:lpstr>
      <vt:lpstr>Pr.(9)</vt:lpstr>
      <vt:lpstr>Pr.(10)</vt:lpstr>
      <vt:lpstr>Pr.(11)</vt:lpstr>
      <vt:lpstr>Pr.(12)</vt:lpstr>
      <vt:lpstr>Pr.(13</vt:lpstr>
      <vt:lpstr>Pr.(14)</vt:lpstr>
      <vt:lpstr>Pr.(15)</vt:lpstr>
      <vt:lpstr>Pr.(16)</vt:lpstr>
      <vt:lpstr>Pr.(17)</vt:lpstr>
      <vt:lpstr>Pr.(18)</vt:lpstr>
      <vt:lpstr>Pr.(19)</vt:lpstr>
      <vt:lpstr>Pr.(20)</vt:lpstr>
      <vt:lpstr>Pr.(21)</vt:lpstr>
      <vt:lpstr>Pr.(22)</vt:lpstr>
      <vt:lpstr>Pr.(23)</vt:lpstr>
      <vt:lpstr>Pr.(24)</vt:lpstr>
      <vt:lpstr>Pr.(25)</vt:lpstr>
      <vt:lpstr>Pr.(26)</vt:lpstr>
      <vt:lpstr>Pr.(27)</vt:lpstr>
      <vt:lpstr>Pr.(28</vt:lpstr>
      <vt:lpstr>Pr.(29)</vt:lpstr>
      <vt:lpstr>Pr.(30)</vt:lpstr>
      <vt:lpstr>Pr.(31)</vt:lpstr>
      <vt:lpstr>Pr.(32)</vt:lpstr>
      <vt:lpstr>Pr.(33)</vt:lpstr>
      <vt:lpstr>Pr.(34)</vt:lpstr>
      <vt:lpstr>Pr.(35)</vt:lpstr>
      <vt:lpstr>Pr.(36)</vt:lpstr>
      <vt:lpstr>Pr.(37)</vt:lpstr>
      <vt:lpstr>Pr.(38)</vt:lpstr>
      <vt:lpstr>Misure!Area_stampa</vt:lpstr>
      <vt:lpstr>'Pr.(1)'!Area_stampa</vt:lpstr>
      <vt:lpstr>'Pr.(10)'!Area_stampa</vt:lpstr>
      <vt:lpstr>'Pr.(11)'!Area_stampa</vt:lpstr>
      <vt:lpstr>'Pr.(12)'!Area_stampa</vt:lpstr>
      <vt:lpstr>'Pr.(13'!Area_stampa</vt:lpstr>
      <vt:lpstr>'Pr.(14)'!Area_stampa</vt:lpstr>
      <vt:lpstr>'Pr.(15)'!Area_stampa</vt:lpstr>
      <vt:lpstr>'Pr.(16)'!Area_stampa</vt:lpstr>
      <vt:lpstr>'Pr.(17)'!Area_stampa</vt:lpstr>
      <vt:lpstr>'Pr.(18)'!Area_stampa</vt:lpstr>
      <vt:lpstr>'Pr.(19)'!Area_stampa</vt:lpstr>
      <vt:lpstr>'Pr.(2)'!Area_stampa</vt:lpstr>
      <vt:lpstr>'Pr.(20)'!Area_stampa</vt:lpstr>
      <vt:lpstr>'Pr.(21)'!Area_stampa</vt:lpstr>
      <vt:lpstr>'Pr.(22)'!Area_stampa</vt:lpstr>
      <vt:lpstr>'Pr.(23)'!Area_stampa</vt:lpstr>
      <vt:lpstr>'Pr.(24)'!Area_stampa</vt:lpstr>
      <vt:lpstr>'Pr.(25)'!Area_stampa</vt:lpstr>
      <vt:lpstr>'Pr.(26)'!Area_stampa</vt:lpstr>
      <vt:lpstr>'Pr.(27)'!Area_stampa</vt:lpstr>
      <vt:lpstr>'Pr.(28'!Area_stampa</vt:lpstr>
      <vt:lpstr>'Pr.(29)'!Area_stampa</vt:lpstr>
      <vt:lpstr>'Pr.(3)'!Area_stampa</vt:lpstr>
      <vt:lpstr>'Pr.(30)'!Area_stampa</vt:lpstr>
      <vt:lpstr>'Pr.(31)'!Area_stampa</vt:lpstr>
      <vt:lpstr>'Pr.(32)'!Area_stampa</vt:lpstr>
      <vt:lpstr>'Pr.(33)'!Area_stampa</vt:lpstr>
      <vt:lpstr>'Pr.(34)'!Area_stampa</vt:lpstr>
      <vt:lpstr>'Pr.(35)'!Area_stampa</vt:lpstr>
      <vt:lpstr>'Pr.(36)'!Area_stampa</vt:lpstr>
      <vt:lpstr>'Pr.(37)'!Area_stampa</vt:lpstr>
      <vt:lpstr>'Pr.(38)'!Area_stampa</vt:lpstr>
      <vt:lpstr>'Pr.(4)'!Area_stampa</vt:lpstr>
      <vt:lpstr>'Pr.(5)'!Area_stampa</vt:lpstr>
      <vt:lpstr>'Pr.(6)'!Area_stampa</vt:lpstr>
      <vt:lpstr>'Pr.(7)'!Area_stampa</vt:lpstr>
      <vt:lpstr>'Pr.(8)'!Area_stampa</vt:lpstr>
      <vt:lpstr>'Pr.(9)'!Area_stampa</vt:lpstr>
      <vt:lpstr>Misure!Titoli_stampa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PRINCIPALE</dc:creator>
  <cp:lastModifiedBy>Comune di Cavareno Segretario</cp:lastModifiedBy>
  <cp:revision>23</cp:revision>
  <cp:lastPrinted>2021-02-19T09:53:12Z</cp:lastPrinted>
  <dcterms:created xsi:type="dcterms:W3CDTF">2020-10-09T10:24:02Z</dcterms:created>
  <dcterms:modified xsi:type="dcterms:W3CDTF">2026-03-11T10:24:17Z</dcterms:modified>
  <dc:language>it-IT</dc:language>
</cp:coreProperties>
</file>